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37" documentId="120_S{2AC9BD13-BADA-5192-A53E-5A8FF88502F6}" xr6:coauthVersionLast="47" xr6:coauthVersionMax="47" xr10:uidLastSave="{32A452AD-B931-4724-8543-B3151A6F1A46}"/>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<sst xmlns="http://schemas.openxmlformats.org/spreadsheetml/2006/main" count="180327" uniqueCount="39146">
  <si>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</si>
  <si>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</si>
  <si>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</si>
  <si>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</si>
  <si>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</si>
  <si>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</si>
  <si>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</si>
  <si>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</si>
  <si>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</si>
  <si>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</si>
  <si>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</si>
  <si>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</si>
  <si>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</si>
  <si>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</si>
  <si>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</si>
  <si>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</si>
  <si>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</si>
  <si>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</si>
  <si>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</si>
  <si>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</si>
  <si>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</si>
  <si>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</si>
  <si>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</si>
  <si>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</si>
  <si>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</si>
  <si>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</si>
  <si>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</si>
  <si>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</si>
  <si>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</si>
  <si>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</si>
  <si>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</si>
  <si>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</si>
  <si>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</si>
  <si>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</si>
  <si>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</si>
  <si>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</si>
  <si>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</si>
  <si>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</si>
  <si>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</si>
  <si>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</si>
  <si>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</si>
  <si>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</si>
  <si>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</si>
  <si>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</si>
  <si>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</si>
  <si>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</si>
  <si>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</si>
  <si>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</si>
  <si>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</si>
  <si>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</si>
  <si>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</si>
  <si>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</si>
  <si>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</si>
  <si>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</si>
  <si>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</si>
  <si>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</si>
  <si>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</si>
  <si>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</si>
  <si>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</si>
  <si>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</si>
  <si>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</si>
  <si>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</si>
  <si>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</si>
  <si>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</si>
  <si>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</si>
  <si>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</si>
  <si>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</si>
  <si>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</si>
  <si>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</si>
  <si>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</si>
  <si>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</si>
  <si>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</si>
  <si>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</si>
  <si>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</si>
  <si>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</si>
  <si>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</si>
  <si>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</si>
  <si>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</si>
  <si>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</si>
  <si>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</si>
  <si>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</si>
  <si>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</si>
  <si>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</si>
  <si>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</si>
  <si>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</si>
  <si>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</si>
  <si>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</si>
  <si>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</si>
  <si>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</si>
  <si>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</si>
  <si>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</si>
  <si>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</si>
  <si>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</si>
  <si>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</si>
  <si>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</si>
  <si>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</si>
  <si>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</si>
  <si>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</si>
  <si>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</si>
  <si>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</si>
  <si>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</si>
  <si>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</si>
  <si>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</si>
  <si>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</si>
  <si>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</si>
  <si>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</si>
  <si>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</si>
  <si>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</si>
  <si>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</si>
  <si>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</si>
  <si>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</si>
  <si>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</si>
  <si>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</si>
  <si>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</si>
  <si>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</si>
  <si>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</si>
  <si>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</si>
  <si>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</si>
  <si>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</si>
  <si>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</si>
  <si>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</si>
  <si>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</si>
  <si>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</si>
  <si>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</si>
  <si>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</si>
  <si>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</si>
  <si>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</si>
  <si>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</si>
  <si>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</si>
  <si>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</si>
  <si>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</si>
  <si>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</si>
  <si>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</si>
  <si>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</si>
  <si>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</si>
  <si>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</si>
  <si>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</si>
  <si>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</si>
  <si>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</si>
  <si>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</si>
  <si>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</si>
  <si>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</si>
  <si>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</si>
  <si>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</si>
  <si>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</si>
  <si>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</si>
  <si>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</si>
  <si>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</si>
  <si>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</si>
  <si>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</si>
  <si>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</si>
  <si>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</si>
  <si>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</si>
  <si>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</si>
  <si>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</si>
  <si>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</si>
  <si>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</si>
  <si>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</si>
  <si>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</si>
  <si>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</si>
  <si>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</si>
  <si>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</si>
  <si>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</si>
  <si>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</si>
  <si>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</si>
  <si>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</si>
  <si>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</si>
  <si>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</si>
  <si>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</si>
  <si>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</si>
  <si>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</si>
  <si>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</si>
  <si>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</si>
  <si>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</si>
  <si>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</si>
  <si>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</si>
  <si>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</si>
  <si>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</si>
  <si>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</si>
  <si>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</si>
  <si>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</si>
  <si>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</si>
  <si>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</si>
  <si>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</si>
  <si>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</si>
  <si>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</si>
  <si>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</si>
  <si>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</si>
  <si>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</si>
  <si>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</si>
  <si>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</si>
  <si>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</si>
  <si>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</si>
  <si>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</si>
  <si>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</si>
  <si>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</si>
  <si>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</si>
  <si>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</si>
  <si>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</si>
  <si>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</si>
  <si>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</si>
  <si>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</si>
  <si>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</si>
  <si>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</si>
  <si>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</si>
  <si>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</si>
  <si>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</si>
  <si>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</si>
  <si>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</si>
  <si>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</si>
  <si>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</si>
  <si>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</si>
  <si>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</si>
  <si>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</si>
  <si>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</si>
  <si>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</si>
  <si>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</si>
  <si>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</si>
  <si>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</si>
  <si>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</si>
  <si>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</si>
  <si>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</si>
  <si>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</si>
  <si>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</si>
  <si>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</si>
  <si>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</si>
  <si>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</si>
  <si>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</si>
  <si>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</si>
  <si>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</si>
  <si>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</si>
  <si>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</si>
  <si>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</si>
  <si>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</si>
  <si>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</si>
  <si>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</si>
  <si>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</si>
  <si>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</si>
  <si>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</si>
  <si>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</si>
  <si>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</si>
  <si>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</si>
  <si>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</si>
  <si>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</si>
  <si>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</si>
  <si>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</si>
  <si>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</si>
  <si>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</si>
  <si>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</si>
  <si>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</si>
  <si>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</si>
  <si>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</si>
  <si>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</si>
  <si>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</si>
  <si>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</si>
  <si>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</si>
  <si>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</si>
  <si>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</si>
  <si>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</si>
  <si>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</si>
  <si>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</si>
  <si>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</si>
  <si>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</si>
  <si>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</si>
  <si>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</si>
  <si>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</si>
  <si>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</si>
  <si>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</si>
  <si>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</si>
  <si>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</si>
  <si>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</si>
  <si>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</si>
  <si>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</si>
  <si>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</si>
  <si>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</si>
  <si>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</si>
  <si>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</si>
  <si>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</si>
  <si>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</si>
  <si>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</si>
  <si>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</si>
  <si>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</si>
  <si>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</si>
  <si>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</si>
  <si>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</si>
  <si>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</si>
  <si>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</si>
  <si>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</si>
  <si>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</si>
  <si>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</si>
  <si>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</si>
  <si>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</si>
  <si>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</si>
  <si>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</si>
  <si>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</si>
  <si>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</si>
  <si>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</si>
  <si>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</si>
  <si>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</si>
  <si>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</si>
  <si>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</si>
  <si>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</si>
  <si>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</si>
  <si>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</si>
  <si>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</si>
  <si>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</si>
  <si>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</si>
  <si>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</si>
  <si>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</si>
  <si>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</si>
  <si>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</si>
  <si>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</si>
  <si>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</si>
  <si>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</si>
  <si>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</si>
  <si>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</si>
  <si>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</si>
  <si>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</si>
  <si>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</si>
  <si>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</si>
  <si>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</si>
  <si>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</si>
  <si>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</si>
  <si>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</si>
  <si>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</si>
  <si>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</si>
  <si>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</si>
  <si>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</si>
  <si>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</si>
  <si>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</si>
  <si>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</si>
  <si>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</si>
  <si>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</si>
  <si>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</si>
  <si>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</si>
  <si>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</si>
  <si>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</si>
  <si>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</si>
  <si>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</si>
  <si>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</si>
  <si>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</si>
  <si>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</si>
  <si>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</si>
  <si>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</si>
  <si>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</si>
  <si>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</si>
  <si>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</si>
  <si>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</si>
  <si>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</si>
  <si>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</si>
  <si>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</si>
  <si>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</si>
  <si>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</si>
  <si>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</si>
  <si>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</si>
  <si>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</si>
  <si>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</si>
  <si>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</si>
  <si>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</si>
  <si>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</si>
  <si>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</si>
  <si>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</si>
  <si>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</si>
  <si>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</si>
  <si>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</si>
  <si>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</si>
  <si>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</si>
  <si>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</si>
  <si>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</si>
  <si>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</si>
  <si>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</si>
  <si>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</si>
  <si>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</si>
  <si>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</si>
  <si>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</si>
  <si>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</si>
  <si>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</si>
  <si>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</si>
  <si>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</si>
  <si>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</si>
  <si>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</si>
  <si>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</si>
  <si>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</si>
  <si>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</si>
  <si>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</si>
  <si>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</si>
  <si>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</si>
  <si>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</si>
  <si>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</si>
  <si>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</si>
  <si>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</si>
  <si>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</si>
  <si>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</si>
  <si>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</si>
  <si>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</si>
  <si>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</si>
  <si>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</si>
  <si>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</si>
  <si>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</si>
  <si>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</si>
  <si>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</si>
  <si>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</si>
  <si>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</si>
  <si>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</si>
  <si>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</si>
  <si>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</si>
  <si>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</si>
  <si>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</si>
  <si>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</si>
  <si>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</si>
  <si>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</si>
  <si>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</si>
  <si>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</si>
  <si>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</si>
  <si>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</si>
  <si>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</si>
  <si>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</si>
  <si>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</si>
  <si>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</si>
  <si>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</si>
  <si>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</si>
  <si>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</si>
  <si>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</si>
  <si>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</si>
  <si>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</si>
  <si>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</si>
  <si>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</si>
  <si>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</si>
  <si>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</si>
  <si>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</si>
  <si>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</si>
  <si>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</si>
  <si>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</si>
  <si>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</si>
  <si>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</si>
  <si>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</si>
  <si>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</si>
  <si>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</si>
  <si>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</si>
  <si>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</si>
  <si>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</si>
  <si>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</si>
  <si>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</si>
  <si>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</si>
  <si>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</si>
  <si>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</si>
  <si>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</si>
  <si>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</si>
  <si>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</si>
  <si>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</si>
  <si>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</si>
  <si>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</si>
  <si>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</si>
  <si>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</si>
  <si>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</si>
  <si>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</si>
  <si>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</si>
  <si>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</si>
  <si>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</si>
  <si>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</si>
  <si>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</si>
  <si>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</si>
  <si>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</si>
  <si>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</si>
  <si>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</si>
  <si>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</si>
  <si>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</si>
  <si>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</si>
  <si>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</si>
  <si>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</si>
  <si>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</si>
  <si>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</si>
  <si>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</si>
  <si>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</si>
  <si>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</si>
  <si>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</si>
  <si>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</si>
  <si>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</si>
  <si>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</si>
  <si>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</si>
  <si>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</si>
  <si>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</si>
  <si>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</si>
  <si>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</si>
  <si>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</si>
  <si>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</si>
  <si>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</si>
  <si>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</si>
  <si>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</si>
  <si>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</si>
  <si>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</si>
  <si>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</si>
  <si>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</si>
  <si>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</si>
  <si>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</si>
  <si>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</si>
  <si>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</si>
  <si>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</si>
  <si>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</si>
  <si>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</si>
  <si>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</si>
  <si>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</si>
  <si>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</si>
  <si>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</si>
  <si>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</si>
  <si>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</si>
  <si>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</si>
  <si>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</si>
  <si>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</si>
  <si>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</si>
  <si>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</si>
  <si>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</si>
  <si>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</si>
  <si>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</si>
  <si>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</si>
  <si>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</si>
  <si>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</si>
  <si>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</si>
  <si>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</si>
  <si>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</si>
  <si>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</si>
  <si>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</si>
  <si>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</si>
  <si>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</si>
  <si>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</si>
  <si>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</si>
  <si>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</si>
  <si>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</si>
  <si>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</si>
  <si>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</si>
  <si>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</si>
  <si>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</si>
  <si>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</si>
  <si>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</si>
  <si>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</si>
  <si>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</si>
  <si>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</si>
  <si>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</si>
  <si>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</si>
  <si>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</si>
  <si>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</si>
  <si>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</si>
  <si>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</si>
  <si>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</si>
  <si>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</si>
  <si>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</si>
  <si>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</si>
  <si>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</si>
  <si>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</si>
  <si>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</si>
  <si>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</si>
  <si>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</si>
  <si>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</si>
  <si>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</si>
  <si>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</si>
  <si>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</si>
  <si>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</si>
  <si>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</si>
  <si>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</si>
  <si>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</si>
  <si>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</si>
  <si>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</si>
  <si>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</si>
  <si>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</si>
  <si>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</si>
  <si>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</si>
  <si>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</si>
  <si>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</si>
  <si>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</si>
  <si>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</si>
  <si>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</si>
  <si>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</si>
  <si>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</si>
  <si>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</si>
  <si>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</si>
  <si>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</si>
  <si>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</si>
  <si>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</si>
  <si>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</si>
  <si>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</si>
  <si>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</si>
  <si>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</si>
  <si>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</si>
  <si>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</si>
  <si>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</si>
  <si>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</si>
  <si>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</si>
  <si>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</si>
  <si>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</si>
  <si>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</si>
  <si>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</si>
  <si>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</si>
  <si>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</si>
  <si>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</si>
  <si>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</si>
  <si>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</si>
  <si>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</si>
  <si>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</si>
  <si>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</si>
  <si>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</si>
  <si>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</si>
  <si>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</si>
  <si>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</si>
  <si>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</si>
  <si>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</si>
  <si>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</si>
  <si>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</si>
  <si>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</si>
  <si>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</si>
  <si>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</si>
  <si>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</si>
  <si>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</si>
  <si>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</si>
  <si>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</si>
  <si>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</si>
  <si>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</si>
  <si>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</si>
  <si>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</si>
  <si>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</si>
  <si>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</si>
  <si>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</si>
  <si>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</si>
  <si>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</si>
  <si>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</si>
  <si>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</si>
  <si>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</si>
  <si>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</si>
  <si>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</si>
  <si>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</si>
  <si>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</si>
  <si>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</si>
  <si>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</si>
  <si>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</si>
  <si>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</si>
  <si>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</si>
  <si>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</si>
  <si>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</si>
  <si>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</si>
  <si>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</si>
  <si>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</si>
  <si>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</si>
  <si>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</si>
  <si>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</si>
  <si>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</si>
  <si>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</si>
  <si>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</si>
  <si>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</si>
  <si>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</si>
  <si>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</si>
  <si>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</si>
  <si>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</si>
  <si>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</si>
  <si>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</si>
  <si>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</si>
  <si>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</si>
  <si>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</si>
  <si>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</si>
  <si>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</si>
  <si>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</si>
  <si>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</si>
  <si>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</si>
  <si>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</si>
  <si>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</si>
  <si>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</si>
  <si>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</si>
  <si>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</si>
  <si>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</si>
  <si>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</si>
  <si>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</si>
  <si>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</si>
  <si>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</si>
  <si>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</si>
  <si>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</si>
  <si>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</si>
  <si>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</si>
  <si>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</si>
  <si>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</si>
  <si>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</si>
  <si>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</si>
  <si>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</si>
  <si>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</si>
  <si>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</si>
  <si>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</si>
  <si>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</si>
  <si>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</si>
  <si>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</si>
  <si>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</si>
  <si>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</si>
  <si>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</si>
  <si>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</si>
  <si>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</si>
  <si>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</si>
  <si>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</si>
  <si>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</si>
  <si>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</si>
  <si>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</si>
  <si>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</si>
  <si>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</si>
  <si>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</si>
  <si>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</si>
  <si>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</si>
  <si>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</si>
  <si>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</si>
  <si>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</si>
  <si>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</si>
  <si>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</si>
  <si>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</si>
  <si>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</si>
  <si>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</si>
  <si>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</si>
  <si>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</si>
  <si>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</si>
  <si>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</si>
  <si>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</si>
  <si>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</si>
  <si>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</si>
  <si>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</si>
  <si>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</si>
  <si>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</si>
  <si>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</si>
  <si>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</si>
  <si>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</si>
  <si>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</si>
  <si>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</si>
  <si>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</si>
  <si>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</si>
  <si>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</si>
  <si>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</si>
  <si>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</si>
  <si>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</si>
  <si>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</si>
  <si>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</si>
  <si>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</si>
  <si>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</si>
  <si>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</si>
  <si>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</si>
  <si>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</si>
  <si>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</si>
  <si>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</si>
  <si>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</si>
  <si>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</si>
  <si>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</si>
  <si>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</si>
  <si>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</si>
  <si>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</si>
  <si>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</si>
  <si>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</si>
  <si>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</si>
  <si>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</si>
  <si>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</si>
  <si>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</si>
  <si>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</si>
  <si>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</si>
  <si>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</si>
  <si>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</si>
  <si>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</si>
  <si>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</si>
  <si>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</si>
  <si>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</si>
  <si>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</si>
  <si>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</si>
  <si>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</si>
  <si>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</si>
  <si>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</si>
  <si>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</si>
  <si>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</si>
  <si>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</si>
  <si>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</si>
  <si>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</si>
  <si>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</si>
  <si>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</si>
  <si>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</si>
  <si>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</si>
  <si>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</si>
  <si>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</si>
  <si>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</si>
  <si>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</si>
  <si>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</si>
  <si>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</si>
  <si>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</si>
  <si>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</si>
  <si>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</si>
  <si>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</si>
  <si>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</si>
  <si>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</si>
  <si>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</si>
  <si>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</si>
  <si>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</si>
  <si>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</si>
  <si>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</si>
  <si>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</si>
  <si>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</si>
  <si>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</si>
  <si>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</si>
  <si>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</si>
  <si>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</si>
  <si>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</si>
  <si>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</si>
  <si>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</si>
  <si>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</si>
  <si>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</si>
  <si>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</si>
  <si>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</si>
  <si>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</si>
  <si>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</si>
  <si>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</si>
  <si>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</si>
  <si>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</si>
  <si>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</si>
  <si>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</si>
  <si>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</si>
  <si>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</si>
  <si>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</si>
  <si>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</si>
  <si>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</si>
  <si>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</si>
  <si>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</si>
  <si>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</si>
  <si>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</si>
  <si>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</si>
  <si>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</si>
  <si>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</si>
  <si>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</si>
  <si>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</si>
  <si>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</si>
  <si>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</si>
  <si>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</si>
  <si>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</si>
  <si>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</si>
  <si>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</si>
  <si>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</si>
  <si>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</si>
  <si>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</si>
  <si>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</si>
  <si>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</si>
  <si>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</si>
  <si>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</si>
  <si>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</si>
  <si>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</si>
  <si>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</si>
  <si>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</si>
  <si>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</si>
  <si>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</si>
  <si>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</si>
  <si>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</si>
  <si>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</si>
  <si>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</si>
  <si>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</si>
  <si>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</si>
  <si>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</si>
  <si>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</si>
  <si>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</si>
  <si>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</si>
  <si>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</si>
  <si>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</si>
  <si>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</si>
  <si>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</si>
  <si>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</si>
  <si>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</si>
  <si>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</si>
  <si>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</si>
  <si>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</si>
  <si>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</si>
  <si>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</si>
  <si>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</si>
  <si>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</si>
  <si>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</si>
  <si>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</si>
  <si>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</si>
  <si>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</si>
  <si>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</si>
  <si>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</si>
  <si>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</si>
  <si>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</si>
  <si>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</si>
  <si>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</si>
  <si>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</si>
  <si>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</si>
  <si>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</si>
  <si>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</si>
  <si>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</si>
  <si>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</si>
  <si>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</si>
  <si>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</si>
  <si>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</si>
  <si>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</si>
  <si>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</si>
  <si>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</si>
  <si>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</si>
  <si>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</si>
  <si>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</si>
  <si>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</si>
  <si>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</si>
  <si>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</si>
  <si>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</si>
  <si>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</si>
  <si>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</si>
  <si>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</si>
  <si>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</si>
  <si>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</si>
  <si>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</si>
  <si>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</si>
  <si>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</si>
  <si>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</si>
  <si>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</si>
  <si>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</si>
  <si>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</si>
  <si>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</si>
  <si>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</si>
  <si>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</si>
  <si>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</si>
  <si>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</si>
  <si>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</si>
  <si>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</si>
  <si>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</si>
  <si>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</si>
  <si>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</si>
  <si>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</si>
  <si>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</si>
  <si>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</si>
  <si>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</si>
  <si>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</si>
  <si>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</si>
  <si>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</si>
  <si>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</si>
  <si>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</si>
  <si>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</si>
  <si>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</si>
  <si>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</si>
  <si>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</si>
  <si>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</si>
  <si>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</si>
  <si>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</si>
  <si>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</si>
  <si>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</si>
  <si>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</si>
  <si>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</si>
  <si>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</si>
  <si>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</si>
  <si>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</si>
  <si>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</si>
  <si>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</si>
  <si>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</si>
  <si>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</si>
  <si>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</si>
  <si>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</si>
  <si>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</si>
  <si>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</si>
  <si>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</si>
  <si>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</si>
  <si>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</si>
  <si>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</si>
  <si>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</si>
  <si>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</si>
  <si>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</si>
  <si>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</si>
  <si>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</si>
  <si>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</si>
  <si>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</si>
  <si>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</si>
  <si>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</si>
  <si>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</si>
  <si>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</si>
  <si>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</si>
  <si>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</si>
  <si>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</si>
  <si>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</si>
  <si>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</si>
  <si>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</si>
  <si>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</si>
  <si>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</si>
  <si>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</si>
  <si>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</si>
  <si>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</si>
  <si>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</si>
  <si>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</si>
  <si>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</si>
  <si>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</si>
  <si>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</si>
  <si>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</si>
  <si>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</si>
  <si>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</si>
  <si>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</si>
  <si>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</si>
  <si>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</si>
  <si>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</si>
  <si>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</si>
  <si>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</si>
  <si>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</si>
  <si>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</si>
  <si>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</si>
  <si>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</si>
  <si>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</si>
  <si>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</si>
  <si>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</si>
  <si>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</si>
  <si>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</si>
  <si>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</si>
  <si>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</si>
  <si>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</si>
  <si>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</si>
  <si>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</si>
  <si>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</si>
  <si>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</si>
  <si>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</si>
  <si>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</si>
  <si>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</si>
  <si>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</si>
  <si>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</si>
  <si>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</si>
  <si>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</si>
  <si>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</si>
  <si>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</si>
  <si>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</si>
  <si>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</si>
  <si>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</si>
  <si>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</si>
  <si>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</si>
  <si>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</si>
  <si>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</si>
  <si>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</si>
  <si>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</si>
  <si>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</si>
  <si>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</si>
  <si>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</si>
  <si>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</si>
  <si>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</si>
  <si>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</si>
  <si>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</si>
  <si>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</si>
  <si>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</si>
  <si>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</si>
  <si>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</si>
  <si>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</si>
  <si>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</si>
  <si>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</si>
  <si>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</si>
  <si>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</si>
  <si>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</si>
  <si>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</si>
  <si>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</si>
  <si>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</si>
  <si>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</si>
  <si>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</si>
  <si>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</si>
  <si>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</si>
  <si>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</si>
  <si>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</si>
  <si>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</si>
  <si>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</si>
  <si>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</si>
  <si>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</si>
  <si>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</si>
  <si>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</si>
  <si>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</si>
  <si>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</si>
  <si>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</si>
  <si>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</si>
  <si>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</si>
  <si>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</si>
  <si>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</si>
  <si>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</si>
  <si>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</si>
  <si>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</si>
  <si>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</si>
  <si>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</si>
  <si>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</si>
  <si>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</si>
  <si>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</si>
  <si>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</si>
  <si>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</si>
  <si>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</si>
  <si>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</si>
  <si>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</si>
  <si>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</si>
  <si>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</si>
  <si>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</si>
  <si>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</si>
  <si>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</si>
  <si>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</si>
  <si>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</si>
  <si>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</si>
  <si>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</si>
  <si>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</si>
  <si>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</si>
  <si>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</si>
  <si>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</si>
  <si>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</si>
  <si>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</si>
  <si>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</si>
  <si>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</si>
  <si>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</si>
  <si>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</si>
  <si>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</si>
  <si>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</si>
  <si>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</si>
  <si>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</si>
  <si>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</si>
  <si>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</si>
  <si>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</si>
  <si>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</si>
  <si>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</si>
  <si>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</si>
  <si>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</si>
  <si>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</si>
  <si>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</si>
  <si>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</si>
  <si>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</si>
  <si>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</si>
  <si>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</si>
  <si>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</si>
  <si>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</si>
  <si>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</si>
  <si>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</si>
  <si>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</si>
  <si>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</si>
  <si>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</si>
  <si>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</si>
  <si>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</si>
  <si>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</si>
  <si>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</si>
  <si>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</si>
  <si>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</si>
  <si>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</si>
  <si>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</si>
  <si>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</si>
  <si>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</si>
  <si>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</si>
  <si>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</si>
  <si>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</si>
  <si>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</si>
  <si>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</si>
  <si>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</si>
  <si>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</si>
  <si>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</si>
  <si>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</si>
  <si>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</si>
  <si>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</si>
  <si>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</si>
  <si>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</si>
  <si>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</si>
  <si>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</si>
  <si>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</si>
  <si>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</si>
  <si>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</si>
  <si>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</si>
  <si>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</si>
  <si>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</si>
  <si>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</si>
  <si>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</si>
  <si>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</si>
  <si>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</si>
  <si>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</si>
  <si>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</si>
  <si>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</si>
  <si>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</si>
  <si>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</si>
  <si>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</si>
  <si>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</si>
  <si>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</si>
  <si>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</si>
  <si>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</si>
  <si>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</si>
  <si>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</si>
  <si>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</si>
  <si>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</si>
  <si>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</si>
  <si>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</si>
  <si>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</si>
  <si>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</si>
  <si>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</si>
  <si>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</si>
  <si>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</si>
  <si>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</si>
  <si>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</si>
  <si>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</si>
  <si>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</si>
  <si>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</si>
  <si>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</si>
  <si>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</si>
  <si>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</si>
  <si>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</si>
  <si>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</si>
  <si>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</si>
  <si>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</si>
  <si>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</si>
  <si>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</si>
  <si>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</si>
  <si>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</si>
  <si>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</si>
  <si>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</si>
  <si>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</si>
  <si>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</si>
  <si>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</si>
  <si>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</si>
  <si>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</si>
  <si>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</si>
  <si>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</si>
  <si>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</si>
  <si>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</si>
  <si>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</si>
  <si>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</si>
  <si>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</si>
  <si>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</si>
  <si>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</si>
  <si>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</si>
  <si>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</si>
  <si>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</si>
  <si>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</si>
  <si>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</si>
  <si>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</si>
  <si>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</si>
  <si>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</si>
  <si>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</si>
  <si>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</si>
  <si>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</si>
  <si>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</si>
  <si>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</si>
  <si>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</si>
  <si>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</si>
  <si>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</si>
  <si>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</si>
  <si>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</si>
  <si>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</si>
  <si>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</si>
  <si>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</si>
  <si>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</si>
  <si>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</si>
  <si>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</si>
  <si>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</si>
  <si>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</si>
  <si>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</si>
  <si>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</si>
  <si>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</si>
  <si>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</si>
  <si>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</si>
  <si>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</si>
  <si>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</si>
  <si>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</si>
  <si>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</si>
  <si>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</si>
  <si>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</si>
  <si>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</si>
  <si>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</si>
  <si>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</si>
  <si>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</si>
  <si>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</si>
  <si>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</si>
  <si>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</si>
  <si>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</si>
  <si>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</si>
  <si>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</si>
  <si>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</si>
  <si>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</si>
  <si>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</si>
  <si>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</si>
  <si>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</si>
  <si>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</si>
  <si>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</si>
  <si>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</si>
  <si>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</si>
  <si>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</si>
  <si>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</si>
  <si>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</si>
  <si>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</si>
  <si>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</si>
  <si>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</si>
  <si>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</si>
  <si>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</si>
  <si>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</si>
  <si>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</si>
  <si>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</si>
  <si>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</si>
  <si>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</si>
  <si>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</si>
  <si>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</si>
  <si>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</si>
  <si>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</si>
  <si>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</si>
  <si>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</si>
  <si>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</si>
  <si>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</si>
  <si>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</si>
  <si>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</si>
  <si>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</si>
  <si>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</si>
  <si>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</si>
  <si>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</si>
  <si>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</si>
  <si>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</si>
  <si>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</si>
  <si>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</si>
  <si>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</si>
  <si>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</si>
  <si>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</si>
  <si>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</si>
  <si>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</si>
  <si>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</si>
  <si>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</si>
  <si>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</si>
  <si>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</si>
  <si>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</si>
  <si>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</si>
  <si>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</si>
  <si>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</si>
  <si>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</si>
  <si>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</si>
  <si>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</si>
  <si>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</si>
  <si>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</si>
  <si>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</si>
  <si>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</si>
  <si>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</si>
  <si>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</si>
  <si>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</si>
  <si>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</si>
  <si>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</si>
  <si>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</si>
  <si>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</si>
  <si>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</si>
  <si>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</si>
  <si>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</si>
  <si>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</si>
  <si>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</si>
  <si>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</si>
  <si>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</si>
  <si>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</si>
  <si>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</si>
  <si>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</si>
  <si>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</si>
  <si>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</si>
  <si>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</si>
  <si>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</si>
  <si>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</si>
  <si>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</si>
  <si>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</si>
  <si>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</si>
  <si>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</si>
  <si>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</si>
  <si>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</si>
  <si>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</si>
  <si>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</si>
  <si>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</si>
  <si>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</si>
  <si>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</si>
  <si>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</si>
  <si>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</si>
  <si>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</si>
  <si>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</si>
  <si>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</si>
  <si>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</si>
  <si>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</si>
  <si>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</si>
  <si>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</si>
  <si>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</si>
  <si>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</si>
  <si>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</si>
  <si>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</si>
  <si>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</si>
  <si>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</si>
  <si>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</si>
  <si>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</si>
  <si>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</si>
  <si>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</si>
  <si>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</si>
  <si>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</si>
  <si>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</si>
  <si>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</si>
  <si>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</si>
  <si>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</si>
  <si>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</si>
  <si>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</si>
  <si>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</si>
  <si>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</si>
  <si>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</si>
  <si>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</si>
  <si>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</si>
  <si>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</si>
  <si>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</si>
  <si>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</si>
  <si>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</si>
  <si>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</si>
  <si>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</si>
  <si>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</si>
  <si>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</si>
  <si>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</si>
  <si>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</si>
  <si>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</si>
  <si>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</si>
  <si>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</si>
  <si>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</si>
  <si>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</si>
  <si>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</si>
  <si>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</si>
  <si>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</si>
  <si>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</si>
  <si>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</si>
  <si>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</si>
  <si>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</si>
  <si>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</si>
  <si>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</si>
  <si>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</si>
  <si>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</si>
  <si>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</si>
  <si>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</si>
  <si>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</si>
  <si>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</si>
  <si>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</si>
  <si>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</si>
  <si>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</si>
  <si>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</si>
  <si>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</si>
  <si>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</si>
  <si>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</si>
  <si>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</si>
  <si>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</si>
  <si>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</si>
  <si>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</si>
  <si>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</si>
  <si>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</si>
  <si>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</si>
  <si>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</si>
  <si>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</si>
  <si>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</si>
  <si>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</si>
  <si>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</si>
  <si>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</si>
  <si>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</si>
  <si>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</si>
  <si>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</si>
  <si>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</si>
  <si>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</si>
  <si>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</si>
  <si>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</si>
  <si>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</si>
  <si>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</si>
  <si>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</si>
  <si>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</si>
  <si>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</si>
  <si>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</si>
  <si>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</si>
  <si>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</si>
  <si>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</si>
  <si>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</si>
  <si>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</si>
  <si>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</si>
  <si>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</si>
  <si>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</si>
  <si>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</si>
  <si>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</si>
  <si>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</si>
  <si>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</si>
  <si>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</si>
  <si>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</si>
  <si>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</si>
  <si>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</si>
  <si>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</si>
  <si>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</si>
  <si>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</si>
  <si>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</si>
  <si>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</si>
  <si>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</si>
  <si>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</si>
  <si>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</si>
  <si>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</si>
  <si>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</si>
  <si>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</si>
  <si>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</si>
  <si>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</si>
  <si>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</si>
  <si>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</si>
  <si>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</si>
  <si>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</si>
  <si>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</si>
  <si>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</si>
  <si>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</si>
  <si>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</si>
  <si>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</si>
  <si>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</si>
  <si>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</si>
  <si>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</si>
  <si>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</si>
  <si>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</si>
  <si>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</si>
  <si>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</si>
  <si>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</si>
  <si>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</si>
  <si>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</si>
  <si>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</si>
  <si>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</si>
  <si>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</si>
  <si>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</si>
  <si>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</si>
  <si>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</si>
  <si>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</si>
  <si>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</si>
  <si>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</si>
  <si>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</si>
  <si>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</si>
  <si>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</si>
  <si>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</si>
  <si>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</si>
  <si>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</si>
  <si>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</si>
  <si>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</si>
  <si>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</si>
  <si>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</si>
  <si>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</si>
  <si>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</si>
  <si>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</si>
  <si>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</si>
  <si>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</si>
  <si>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</si>
  <si>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</si>
  <si>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</si>
  <si>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</si>
  <si>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</si>
  <si>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</si>
  <si>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</si>
  <si>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</si>
  <si>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</si>
  <si>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</si>
  <si>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</si>
  <si>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</si>
  <si>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</si>
  <si>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</si>
  <si>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</si>
  <si>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</si>
  <si>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</si>
  <si>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</si>
  <si>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</si>
  <si>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</si>
  <si>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</si>
  <si>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</si>
  <si>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</si>
  <si>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</si>
  <si>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</si>
  <si>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</si>
  <si>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</si>
  <si>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</si>
  <si>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</si>
  <si>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</si>
  <si>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</si>
  <si>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</si>
  <si>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</si>
  <si>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</si>
  <si>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</si>
  <si>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</si>
  <si>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</si>
  <si>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</si>
  <si>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</si>
  <si>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</si>
  <si>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</si>
  <si>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</si>
  <si>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</si>
  <si>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</si>
  <si>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</si>
  <si>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</si>
  <si>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</si>
  <si>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</si>
  <si>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</si>
  <si>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</si>
  <si>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</si>
  <si>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</si>
  <si>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</si>
  <si>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</si>
  <si>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</si>
  <si>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</si>
  <si>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</si>
  <si>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</si>
  <si>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</si>
  <si>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</si>
  <si>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</si>
  <si>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</si>
  <si>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</si>
  <si>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</si>
  <si>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</si>
  <si>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</si>
  <si>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</si>
  <si>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</si>
  <si>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</si>
  <si>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</si>
  <si>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</si>
  <si>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</si>
  <si>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</si>
  <si>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</si>
  <si>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</si>
  <si>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</si>
  <si>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</si>
  <si>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</si>
  <si>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</si>
  <si>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</si>
  <si>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</si>
  <si>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</si>
  <si>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</si>
  <si>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</si>
  <si>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</si>
  <si>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</si>
  <si>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</si>
  <si>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</si>
  <si>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</si>
  <si>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</si>
  <si>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</si>
  <si>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</si>
  <si>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</si>
  <si>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</si>
  <si>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</si>
  <si>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</si>
  <si>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</si>
  <si>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</si>
  <si>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</si>
  <si>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</si>
  <si>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</si>
  <si>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</si>
  <si>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</si>
  <si>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</si>
  <si>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</si>
  <si>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</si>
  <si>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</si>
  <si>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</si>
  <si>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</si>
  <si>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</si>
  <si>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</si>
  <si>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</si>
  <si>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</si>
  <si>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</si>
  <si>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</si>
  <si>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</si>
  <si>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</si>
  <si>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</si>
  <si>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</si>
  <si>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</si>
  <si>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</si>
  <si>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</si>
  <si>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</si>
  <si>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</si>
  <si>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</si>
  <si>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</si>
  <si>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</si>
  <si>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</si>
  <si>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</si>
  <si>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</si>
  <si>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</si>
  <si>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</si>
  <si>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</si>
  <si>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</si>
  <si>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</si>
  <si>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</si>
  <si>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</si>
  <si>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</si>
  <si>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</si>
  <si>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</si>
  <si>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</si>
  <si>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</si>
  <si>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</si>
  <si>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</si>
  <si>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</si>
  <si>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</si>
  <si>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</si>
  <si>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</si>
  <si>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</si>
  <si>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</si>
  <si>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</si>
  <si>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</si>
  <si>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</si>
  <si>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</si>
  <si>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</si>
  <si>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</si>
  <si>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</si>
  <si>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</si>
  <si>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</si>
  <si>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</si>
  <si>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</si>
  <si>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</si>
  <si>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</si>
  <si>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</si>
  <si>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</si>
  <si>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</si>
  <si>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</si>
  <si>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</si>
  <si>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</si>
  <si>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</si>
  <si>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</si>
  <si>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</si>
  <si>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</si>
  <si>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</si>
  <si>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</si>
  <si>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</si>
  <si>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</si>
  <si>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</si>
  <si>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</si>
  <si>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</si>
  <si>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</si>
  <si>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</si>
  <si>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</si>
  <si>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</si>
  <si>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</si>
  <si>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</si>
  <si>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</si>
  <si>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</si>
  <si>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</si>
  <si>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</si>
  <si>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</si>
  <si>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</si>
  <si>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</si>
  <si>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</si>
  <si>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</si>
  <si>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</si>
  <si>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</si>
  <si>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</si>
  <si>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</si>
  <si>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</si>
  <si>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</si>
  <si>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</si>
  <si>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</si>
  <si>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</si>
  <si>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</si>
  <si>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</si>
  <si>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</si>
  <si>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</si>
  <si>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</si>
  <si>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</si>
  <si>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</si>
  <si>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</si>
  <si>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</si>
  <si>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</si>
  <si>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</si>
  <si>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</si>
  <si>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</si>
  <si>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</si>
  <si>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</si>
  <si>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</si>
  <si>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</si>
  <si>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</si>
  <si>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</si>
  <si>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</si>
  <si>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</si>
  <si>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</si>
  <si>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</si>
  <si>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</si>
  <si>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</si>
  <si>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</si>
  <si>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</si>
  <si>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</si>
  <si>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</si>
  <si>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</si>
  <si>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</si>
  <si>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</si>
  <si>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</si>
  <si>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</si>
  <si>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</si>
  <si>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</si>
  <si>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</si>
  <si>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</si>
  <si>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</si>
  <si>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</si>
  <si>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</si>
  <si>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</si>
  <si>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</si>
  <si>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</si>
  <si>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</si>
  <si>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</si>
  <si>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</si>
  <si>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</si>
  <si>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</si>
  <si>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</si>
  <si>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</si>
  <si>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</si>
  <si>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</si>
  <si>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</si>
  <si>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</si>
  <si>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</si>
  <si>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</si>
  <si>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</si>
  <si>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</si>
  <si>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</si>
  <si>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</si>
  <si>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</si>
  <si>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</si>
  <si>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</si>
  <si>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</si>
  <si>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</si>
  <si>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</si>
  <si>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</si>
  <si>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</si>
  <si>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</si>
  <si>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</si>
  <si>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</si>
  <si>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</si>
  <si>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</si>
  <si>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</si>
  <si>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</si>
  <si>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</si>
  <si>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</si>
  <si>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</si>
  <si>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</si>
  <si>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</si>
  <si>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</si>
  <si>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</si>
  <si>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</si>
  <si>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</si>
  <si>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</si>
  <si>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</si>
  <si>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</si>
  <si>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</si>
  <si>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</si>
  <si>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</si>
  <si>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</si>
  <si>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</si>
  <si>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</si>
  <si>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</si>
  <si>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</si>
  <si>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</si>
  <si>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</si>
  <si>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</si>
  <si>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</si>
  <si>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</si>
  <si>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</si>
  <si>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</si>
  <si>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</si>
  <si>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</si>
  <si>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</si>
  <si>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</si>
  <si>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</si>
  <si>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</si>
  <si>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</si>
  <si>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</si>
  <si>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</si>
  <si>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</si>
  <si>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</si>
  <si>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</si>
  <si>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</si>
  <si>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</si>
  <si>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</si>
  <si>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</si>
  <si>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</si>
  <si>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</si>
  <si>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</si>
  <si>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</si>
  <si>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</si>
  <si>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</si>
  <si>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</si>
  <si>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</si>
  <si>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</si>
  <si>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</si>
  <si>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</si>
  <si>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</si>
  <si>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</si>
  <si>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</si>
  <si>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</si>
  <si>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</si>
  <si>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</si>
  <si>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</si>
  <si>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</si>
  <si>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</si>
  <si>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</si>
  <si>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</si>
  <si>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</si>
  <si>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</si>
  <si>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</si>
  <si>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</si>
  <si>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</si>
  <si>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</si>
  <si>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</si>
  <si>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</si>
  <si>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</si>
  <si>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</si>
  <si>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</si>
  <si>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</si>
  <si>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</si>
  <si>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</si>
  <si>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</si>
  <si>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</si>
  <si>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</si>
  <si>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</si>
  <si>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</si>
  <si>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</si>
  <si>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</si>
  <si>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</si>
  <si>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</si>
  <si>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</si>
  <si>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</si>
  <si>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</si>
  <si>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</si>
  <si>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</si>
  <si>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</si>
  <si>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</si>
  <si>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</si>
  <si>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</si>
  <si>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</si>
  <si>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</si>
  <si>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</si>
  <si>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</si>
  <si>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</si>
  <si>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</si>
  <si>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</si>
  <si>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</si>
  <si>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</si>
  <si>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</si>
  <si>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</si>
  <si>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</si>
  <si>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</si>
  <si>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</si>
  <si>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</si>
  <si>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</si>
  <si>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</si>
  <si>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</si>
  <si>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</si>
  <si>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</si>
  <si>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</si>
  <si>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</si>
  <si>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</si>
  <si>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</si>
  <si>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</si>
  <si>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</si>
  <si>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</si>
  <si>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</si>
  <si>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</si>
  <si>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</si>
  <si>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</si>
  <si>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</si>
  <si>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</si>
  <si>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</si>
  <si>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</si>
  <si>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</si>
  <si>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</si>
  <si>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</si>
  <si>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</si>
  <si>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</si>
  <si>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</si>
  <si>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</si>
  <si>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</si>
  <si>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</si>
  <si>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</si>
  <si>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</si>
  <si>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</si>
  <si>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</si>
  <si>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</si>
  <si>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</si>
  <si>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</si>
  <si>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</si>
  <si>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</si>
  <si>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</si>
  <si>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</si>
  <si>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</si>
  <si>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</si>
  <si>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</si>
  <si>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</si>
  <si>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</si>
  <si>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</si>
  <si>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</si>
  <si>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</si>
  <si>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</si>
  <si>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</si>
  <si>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</si>
  <si>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</si>
  <si>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</si>
  <si>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</si>
  <si>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</si>
  <si>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</si>
  <si>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</si>
  <si>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</si>
  <si>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</si>
  <si>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</si>
  <si>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</si>
  <si>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</si>
  <si>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</si>
  <si>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</si>
  <si>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</si>
  <si>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</si>
  <si>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</si>
  <si>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</si>
  <si>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</si>
  <si>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</si>
  <si>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</si>
  <si>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</si>
  <si>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</si>
  <si>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</si>
  <si>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</si>
  <si>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</si>
  <si>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</si>
  <si>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</si>
  <si>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</si>
  <si>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</si>
  <si>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</si>
  <si>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</si>
  <si>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</si>
  <si>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</si>
  <si>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</si>
  <si>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</si>
  <si>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</si>
  <si>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</si>
  <si>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</si>
  <si>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</si>
  <si>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</si>
  <si>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</si>
  <si>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</si>
  <si>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</si>
  <si>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</si>
  <si>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</si>
  <si>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</si>
  <si>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</si>
  <si>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</si>
  <si>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</si>
  <si>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</si>
  <si>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</si>
  <si>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</si>
  <si>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</si>
  <si>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</si>
  <si>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</si>
  <si>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</si>
  <si>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</si>
  <si>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</si>
  <si>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</si>
  <si>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</si>
  <si>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</si>
  <si>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</si>
  <si>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</si>
  <si>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</si>
  <si>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</si>
  <si>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</si>
  <si>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</si>
  <si>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</si>
  <si>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</si>
  <si>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</si>
  <si>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</si>
  <si>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</si>
  <si>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</si>
  <si>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</si>
  <si>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</si>
  <si>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</si>
  <si>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</si>
  <si>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</si>
  <si>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</si>
  <si>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</si>
  <si>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</si>
  <si>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</si>
  <si>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</si>
  <si>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</si>
  <si>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</si>
  <si>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</si>
  <si>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</si>
  <si>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</si>
  <si>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</si>
  <si>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</si>
  <si>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</si>
  <si>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</si>
  <si>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</si>
  <si>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</si>
  <si>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</si>
  <si>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</si>
  <si>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</si>
  <si>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</si>
  <si>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</si>
  <si>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</si>
  <si>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</si>
  <si>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</si>
  <si>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</si>
  <si>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</si>
  <si>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</si>
  <si>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</si>
  <si>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</si>
  <si>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</si>
  <si>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</si>
  <si>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</si>
  <si>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</si>
  <si>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</si>
  <si>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</si>
  <si>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</si>
  <si>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</si>
  <si>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</si>
  <si>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</si>
  <si>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</si>
  <si>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</si>
  <si>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</si>
  <si>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</si>
  <si>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</si>
  <si>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</si>
  <si>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</si>
  <si>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</si>
  <si>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</si>
  <si>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</si>
  <si>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</si>
  <si>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</si>
  <si>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</si>
  <si>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</si>
  <si>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</si>
  <si>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</si>
  <si>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</si>
  <si>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</si>
  <si>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</si>
  <si>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</si>
  <si>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</si>
  <si>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</si>
  <si>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</si>
  <si>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</si>
  <si>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</si>
  <si>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</si>
  <si>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</si>
  <si>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</si>
  <si>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</si>
  <si>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</si>
  <si>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</si>
  <si>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</si>
  <si>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</si>
  <si>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</si>
  <si>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</si>
  <si>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</si>
  <si>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</si>
  <si>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</si>
  <si>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</si>
  <si>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</si>
  <si>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</si>
  <si>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</si>
  <si>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</si>
  <si>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</si>
  <si>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</si>
  <si>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</si>
  <si>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</si>
  <si>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</si>
  <si>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</si>
  <si>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</si>
  <si>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</si>
  <si>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</si>
  <si>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</si>
  <si>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</si>
  <si>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</si>
  <si>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</si>
  <si>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</si>
  <si>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</si>
  <si>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</si>
  <si>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</si>
  <si>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</si>
  <si>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</si>
  <si>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</si>
  <si>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</si>
  <si>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</si>
  <si>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</si>
  <si>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</si>
  <si>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</si>
  <si>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</si>
  <si>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</si>
  <si>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</si>
  <si>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</si>
  <si>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</si>
  <si>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</si>
  <si>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</si>
  <si>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</si>
  <si>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</si>
  <si>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</si>
  <si>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</si>
  <si>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</si>
  <si>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</si>
  <si>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</si>
  <si>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</si>
  <si>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</si>
  <si>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</si>
  <si>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</si>
  <si>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</si>
  <si>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</si>
  <si>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</si>
  <si>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</si>
  <si>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</si>
  <si>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</si>
  <si>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</si>
  <si>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</si>
  <si>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</si>
  <si>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</si>
  <si>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</si>
  <si>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</si>
  <si>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</si>
  <si>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</si>
  <si>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</si>
  <si>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</si>
  <si>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</si>
  <si>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</si>
  <si>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</si>
  <si>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</si>
  <si>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</si>
  <si>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</si>
  <si>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</si>
  <si>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</si>
  <si>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</si>
  <si>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</si>
  <si>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</si>
  <si>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</si>
  <si>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</si>
  <si>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</si>
  <si>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</si>
  <si>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</si>
  <si>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</si>
  <si>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</si>
  <si>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</si>
  <si>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</si>
  <si>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</si>
  <si>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</si>
  <si>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</si>
  <si>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</si>
  <si>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</si>
  <si>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</si>
  <si>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</si>
  <si>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</si>
  <si>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</si>
  <si>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</si>
  <si>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</si>
  <si>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</si>
  <si>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</si>
  <si>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</si>
  <si>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</si>
  <si>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</si>
  <si>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</si>
  <si>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</si>
  <si>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</si>
  <si>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</si>
  <si>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</si>
  <si>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</si>
  <si>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</si>
  <si>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</si>
  <si>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</si>
  <si>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</si>
  <si>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</si>
  <si>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</si>
  <si>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</si>
  <si>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</si>
  <si>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</si>
  <si>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</si>
  <si>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</si>
  <si>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</si>
  <si>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</si>
  <si>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</si>
  <si>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</si>
  <si>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</si>
  <si>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</si>
  <si>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</si>
  <si>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</si>
  <si>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</si>
  <si>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</si>
  <si>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</si>
  <si>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</si>
  <si>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</si>
  <si>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</si>
  <si>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</si>
  <si>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</si>
  <si>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</si>
  <si>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</si>
  <si>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</si>
  <si>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</si>
  <si>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</si>
  <si>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</si>
  <si>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</si>
  <si>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</si>
  <si>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</si>
  <si>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</si>
  <si>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</si>
  <si>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</si>
  <si>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</si>
  <si>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</si>
  <si>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</si>
  <si>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</si>
  <si>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</si>
  <si>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</si>
  <si>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</si>
  <si>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</si>
  <si>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</si>
  <si>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</si>
  <si>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</si>
  <si>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</si>
  <si>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</si>
  <si>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</si>
  <si>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</si>
  <si>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</si>
  <si>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</si>
  <si>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</si>
  <si>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</si>
  <si>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</si>
  <si>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</si>
  <si>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</si>
  <si>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</si>
  <si>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</si>
  <si>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</si>
  <si>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</si>
  <si>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</si>
  <si>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</si>
  <si>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</si>
  <si>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</si>
  <si>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</si>
  <si>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</si>
  <si>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</si>
  <si>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</si>
  <si>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</si>
  <si>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</si>
  <si>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</si>
  <si>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</si>
  <si>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</si>
  <si>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</si>
  <si>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</si>
  <si>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</si>
  <si>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</si>
  <si>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</si>
  <si>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</si>
  <si>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</si>
  <si>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</si>
  <si>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</si>
  <si>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</si>
  <si>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</si>
  <si>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</si>
  <si>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</si>
  <si>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</si>
  <si>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</si>
  <si>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</si>
  <si>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</si>
  <si>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</si>
  <si>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</si>
  <si>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</si>
  <si>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</si>
  <si>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</si>
  <si>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</si>
  <si>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</si>
  <si>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</si>
  <si>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</si>
  <si>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</si>
  <si>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</si>
  <si>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</si>
  <si>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</si>
  <si>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</si>
  <si>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</si>
  <si>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</si>
  <si>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</si>
  <si>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</si>
  <si>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</si>
  <si>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</si>
  <si>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</si>
  <si>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</si>
  <si>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</si>
  <si>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</si>
  <si>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</si>
  <si>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</si>
  <si>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</si>
  <si>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</si>
  <si>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</si>
  <si>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</si>
  <si>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</si>
  <si>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</si>
  <si>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</si>
  <si>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</si>
  <si>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</si>
  <si>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</si>
  <si>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</si>
  <si>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</si>
  <si>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</si>
  <si>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</si>
  <si>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</si>
  <si>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</si>
  <si>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</si>
  <si>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</si>
  <si>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</si>
  <si>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</si>
  <si>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</si>
  <si>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</si>
  <si>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</si>
  <si>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</si>
  <si>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</si>
  <si>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</si>
  <si>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</si>
  <si>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</si>
  <si>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</si>
  <si>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</si>
  <si>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</si>
  <si>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</si>
  <si>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</si>
  <si>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</si>
  <si>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</si>
  <si>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</si>
  <si>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</si>
  <si>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</si>
  <si>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</si>
  <si>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</si>
  <si>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</si>
  <si>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</si>
  <si>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</si>
  <si>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</si>
  <si>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</si>
  <si>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</si>
  <si>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</si>
  <si>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</si>
  <si>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</si>
  <si>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</si>
  <si>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</si>
  <si>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</si>
  <si>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</si>
  <si>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</si>
  <si>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</si>
  <si>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</si>
  <si>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</si>
  <si>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</si>
  <si>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</si>
  <si>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</si>
  <si>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</si>
  <si>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</si>
  <si>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</si>
  <si>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</si>
  <si>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</si>
  <si>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</si>
  <si>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</si>
  <si>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</si>
  <si>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</si>
  <si>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</si>
  <si>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</si>
  <si>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</si>
  <si>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</si>
  <si>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</si>
  <si>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</si>
  <si>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</si>
  <si>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</si>
  <si>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</si>
  <si>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</si>
  <si>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</si>
  <si>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</si>
  <si>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</si>
  <si>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</si>
  <si>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</si>
  <si>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</si>
  <si>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</si>
  <si>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</si>
  <si>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</si>
  <si>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</si>
  <si>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</si>
  <si>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</si>
  <si>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</si>
  <si>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</si>
  <si>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</si>
  <si>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</si>
  <si>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</si>
  <si>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</si>
  <si>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</si>
  <si>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</si>
  <si>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</si>
  <si>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</si>
  <si>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</si>
  <si>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</si>
  <si>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</si>
  <si>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</si>
  <si>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</si>
  <si>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</si>
  <si>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</si>
  <si>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</si>
  <si>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</si>
  <si>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</si>
  <si>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</si>
  <si>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</si>
  <si>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</si>
  <si>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</si>
  <si>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</si>
  <si>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</si>
  <si>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</si>
  <si>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</si>
  <si>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</si>
  <si>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</si>
  <si>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</si>
  <si>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</si>
  <si>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</si>
  <si>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</si>
  <si>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</si>
  <si>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</si>
  <si>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</si>
  <si>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</si>
  <si>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</si>
  <si>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</si>
  <si>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</si>
  <si>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</si>
  <si>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</si>
  <si>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</si>
  <si>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</si>
  <si>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</si>
  <si>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</si>
  <si>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</si>
  <si>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</si>
  <si>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</si>
  <si>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</si>
  <si>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</si>
  <si>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</si>
  <si>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</si>
  <si>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</si>
  <si>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</si>
  <si>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</si>
  <si>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</si>
  <si>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</si>
  <si>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</si>
  <si>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</si>
  <si>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</si>
  <si>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</si>
  <si>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</si>
  <si>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</si>
  <si>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</si>
  <si>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</si>
  <si>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</si>
  <si>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</si>
  <si>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</si>
  <si>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</si>
  <si>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</si>
  <si>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</si>
  <si>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</si>
  <si>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</si>
  <si>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</si>
  <si>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</si>
  <si>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</si>
  <si>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</si>
  <si>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</si>
  <si>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</si>
  <si>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</si>
  <si>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</si>
  <si>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</si>
  <si>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</si>
  <si>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</si>
  <si>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</si>
  <si>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</si>
  <si>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</si>
  <si>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</si>
  <si>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</si>
  <si>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</si>
  <si>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</si>
  <si>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</si>
  <si>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</si>
  <si>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</si>
  <si>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</si>
  <si>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</si>
  <si>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</si>
  <si>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</si>
  <si>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</si>
  <si>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</si>
  <si>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</si>
  <si>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</si>
  <si>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</si>
  <si>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</si>
  <si>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</si>
  <si>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</si>
  <si>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</si>
  <si>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</si>
  <si>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</si>
  <si>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</si>
  <si>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</si>
  <si>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</si>
  <si>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</si>
  <si>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</si>
  <si>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</si>
  <si>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</si>
  <si>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</si>
  <si>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</si>
  <si>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</si>
  <si>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</si>
  <si>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</si>
  <si>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</si>
  <si>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</si>
  <si>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</si>
  <si>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</si>
  <si>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</si>
  <si>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</si>
  <si>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</si>
  <si>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</si>
  <si>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</si>
  <si>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</si>
  <si>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</si>
  <si>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</si>
  <si>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</si>
  <si>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</si>
  <si>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</si>
  <si>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</si>
  <si>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</si>
  <si>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</si>
  <si>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</si>
  <si>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</si>
  <si>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</si>
  <si>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</si>
  <si>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</si>
  <si>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</si>
  <si>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</si>
  <si>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</si>
  <si>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</si>
  <si>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</si>
  <si>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</si>
  <si>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</si>
  <si>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</si>
  <si>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</si>
  <si>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</si>
  <si>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</si>
  <si>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</si>
  <si>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</si>
  <si>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</si>
  <si>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</si>
  <si>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</si>
  <si>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</si>
  <si>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</si>
  <si>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</si>
  <si>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</si>
  <si>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</si>
  <si>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</si>
  <si>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</si>
  <si>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</si>
  <si>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</si>
  <si>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</si>
  <si>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</si>
  <si>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</si>
  <si>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</si>
  <si>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</si>
  <si>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</si>
  <si>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</si>
  <si>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</si>
  <si>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</si>
  <si>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</si>
  <si>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</si>
  <si>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</si>
  <si>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</si>
  <si>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</si>
  <si>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</si>
  <si>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</si>
  <si>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</si>
  <si>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</si>
  <si>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</si>
  <si>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</si>
  <si>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</si>
  <si>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</si>
  <si>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</si>
  <si>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</si>
  <si>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</si>
  <si>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</si>
  <si>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</si>
  <si>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</si>
  <si>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</si>
  <si>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</si>
  <si>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</si>
  <si>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</si>
  <si>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</si>
  <si>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</si>
  <si>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</si>
  <si>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</si>
  <si>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</si>
  <si>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</si>
  <si>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</si>
  <si>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</si>
  <si>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</si>
  <si>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</si>
  <si>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</si>
  <si>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</si>
  <si>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</si>
  <si>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</si>
  <si>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</si>
  <si>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</si>
  <si>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</si>
  <si>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</si>
  <si>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</si>
  <si>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</si>
  <si>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</si>
  <si>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</si>
  <si>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</si>
  <si>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</si>
  <si>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</si>
  <si>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</si>
  <si>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</si>
  <si>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</si>
  <si>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</si>
  <si>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</si>
  <si>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</si>
  <si>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</si>
  <si>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</si>
  <si>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</si>
  <si>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</si>
  <si>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</si>
  <si>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</si>
  <si>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</si>
  <si>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</si>
  <si>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</si>
  <si>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</si>
  <si>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</si>
  <si>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</si>
  <si>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</si>
  <si>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</si>
  <si>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</si>
  <si>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</si>
  <si>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</si>
  <si>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</si>
  <si>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</si>
  <si>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</si>
  <si>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</si>
  <si>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</si>
  <si>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</si>
  <si>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</si>
  <si>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</si>
  <si>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</si>
  <si>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</si>
  <si>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</si>
  <si>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</si>
  <si>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</si>
  <si>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</si>
  <si>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</si>
  <si>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</si>
  <si>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</si>
  <si>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</si>
  <si>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</si>
  <si>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</si>
  <si>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</si>
  <si>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</si>
  <si>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</si>
  <si>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</si>
  <si>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</si>
  <si>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</si>
  <si>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</si>
  <si>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</si>
  <si>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</si>
  <si>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</si>
  <si>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</si>
  <si>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</si>
  <si>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</si>
  <si>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</si>
  <si>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</si>
  <si>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</si>
  <si>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</si>
  <si>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</si>
  <si>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</si>
  <si>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</si>
  <si>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</si>
  <si>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</si>
  <si>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</si>
  <si>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</si>
  <si>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</si>
  <si>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</si>
  <si>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</si>
  <si>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</si>
  <si>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</si>
  <si>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</si>
  <si>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</si>
  <si>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</si>
  <si>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</si>
  <si>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</si>
  <si>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</si>
  <si>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</si>
  <si>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</si>
  <si>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</si>
  <si>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</si>
  <si>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</si>
  <si>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</si>
  <si>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</si>
  <si>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</si>
  <si>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</si>
  <si>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</si>
  <si>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</si>
  <si>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</si>
  <si>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</si>
  <si>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</si>
  <si>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</si>
  <si>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</si>
  <si>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</si>
  <si>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</si>
  <si>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</si>
  <si>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</si>
  <si>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</si>
  <si>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</si>
  <si>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</si>
  <si>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</si>
  <si>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</si>
  <si>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</si>
  <si>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</si>
  <si>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</si>
  <si>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</si>
  <si>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</si>
  <si>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</si>
  <si>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</si>
  <si>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</si>
  <si>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</si>
  <si>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</si>
  <si>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</si>
  <si>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</si>
  <si>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</si>
  <si>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</si>
  <si>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</si>
  <si>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</si>
  <si>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</si>
  <si>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</si>
  <si>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</si>
  <si>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</si>
  <si>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</si>
  <si>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</si>
  <si>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</si>
  <si>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</si>
  <si>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</si>
  <si>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</si>
  <si>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</si>
  <si>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</si>
  <si>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</si>
  <si>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</si>
  <si>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</si>
  <si>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</si>
  <si>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</si>
  <si>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</si>
  <si>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</si>
  <si>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</si>
  <si>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</si>
  <si>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</si>
  <si>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</si>
  <si>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</si>
  <si>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</si>
  <si>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</si>
  <si>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</si>
  <si>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</si>
  <si>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</si>
  <si>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</si>
  <si>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</si>
  <si>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</si>
  <si>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</si>
  <si>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</si>
  <si>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</si>
  <si>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</si>
  <si>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</si>
  <si>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</si>
  <si>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</si>
  <si>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</si>
  <si>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</si>
  <si>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</si>
  <si>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</si>
  <si>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</si>
  <si>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</si>
  <si>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</si>
  <si>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</si>
  <si>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</si>
  <si>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</si>
  <si>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</si>
  <si>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</si>
  <si>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</si>
  <si>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</si>
  <si>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</si>
  <si>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</si>
  <si>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</si>
  <si>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</si>
  <si>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</si>
  <si>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</si>
  <si>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</si>
  <si>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</si>
  <si>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</si>
  <si>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</si>
  <si>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</si>
  <si>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</si>
  <si>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</si>
  <si>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</si>
  <si>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</si>
  <si>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</si>
  <si>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</si>
  <si>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</si>
  <si>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</si>
  <si>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</si>
  <si>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</si>
  <si>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</si>
  <si>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</si>
  <si>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</si>
  <si>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</si>
  <si>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</si>
  <si>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</si>
  <si>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</si>
  <si>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</si>
  <si>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</si>
  <si>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</si>
  <si>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</si>
  <si>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</si>
  <si>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</si>
  <si>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</si>
  <si>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</si>
  <si>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</si>
  <si>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</si>
  <si>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</si>
  <si>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</si>
  <si>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</si>
  <si>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</si>
  <si>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</si>
  <si>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</si>
  <si>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</si>
  <si>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</si>
  <si>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</si>
  <si>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</si>
  <si>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</si>
  <si>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</si>
  <si>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</si>
  <si>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</si>
  <si>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</si>
  <si>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</si>
  <si>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</si>
  <si>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</si>
  <si>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</si>
  <si>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</si>
  <si>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</si>
  <si>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</si>
  <si>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</si>
  <si>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</si>
  <si>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</si>
  <si>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</si>
  <si>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</si>
  <si>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</si>
  <si>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</si>
  <si>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</si>
  <si>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</si>
  <si>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</si>
  <si>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</si>
  <si>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</si>
  <si>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</si>
  <si>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</si>
  <si>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</si>
  <si>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</si>
  <si>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</si>
  <si>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</si>
  <si>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</si>
  <si>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</si>
  <si>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</si>
  <si>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</si>
  <si>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</si>
  <si>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</si>
  <si>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</si>
  <si>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</si>
  <si>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</si>
  <si>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</si>
  <si>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</si>
  <si>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</si>
  <si>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</si>
  <si>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</si>
  <si>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</si>
  <si>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</si>
  <si>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</si>
  <si>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</si>
  <si>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</si>
  <si>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</si>
  <si>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</si>
  <si>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</si>
  <si>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</si>
  <si>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</si>
  <si>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</si>
  <si>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</si>
  <si>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</si>
  <si>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</si>
  <si>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</si>
  <si>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</si>
  <si>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</si>
  <si>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</si>
  <si>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</si>
  <si>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</si>
  <si>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</si>
  <si>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</si>
  <si>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</si>
  <si>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</si>
  <si>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</si>
  <si>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</si>
  <si>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</si>
  <si>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</si>
  <si>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</si>
  <si>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</si>
  <si>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</si>
  <si>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</si>
  <si>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</si>
  <si>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</si>
  <si>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</si>
  <si>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</si>
  <si>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</si>
  <si>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</si>
  <si>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</si>
  <si>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</si>
  <si>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</si>
  <si>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</si>
  <si>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</si>
  <si>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</si>
  <si>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</si>
  <si>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</si>
  <si>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</si>
  <si>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</si>
  <si>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</si>
  <si>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</si>
  <si>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</si>
  <si>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</si>
  <si>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</si>
  <si>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</si>
  <si>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</si>
  <si>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</si>
  <si>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</si>
  <si>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</si>
  <si>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</si>
  <si>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</si>
  <si>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</si>
  <si>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</si>
  <si>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</si>
  <si>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</si>
  <si>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</si>
  <si>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</si>
  <si>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</si>
  <si>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</si>
  <si>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</si>
  <si>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</si>
  <si>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</si>
  <si>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</si>
  <si>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</si>
  <si>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</si>
  <si>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</si>
  <si>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</si>
  <si>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</si>
  <si>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</si>
  <si>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</si>
  <si>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</si>
  <si>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</si>
  <si>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</si>
  <si>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</si>
  <si>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</si>
  <si>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</si>
  <si>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</si>
  <si>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</si>
  <si>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</si>
  <si>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</si>
  <si>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</si>
  <si>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</si>
  <si>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</si>
  <si>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</si>
  <si>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</si>
  <si>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</si>
  <si>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</si>
  <si>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</si>
  <si>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</si>
  <si>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</si>
  <si>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</si>
  <si>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</si>
  <si>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</si>
  <si>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</si>
  <si>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</si>
  <si>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</si>
  <si>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</si>
  <si>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</si>
  <si>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</si>
  <si>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</si>
  <si>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</si>
  <si>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</si>
  <si>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</si>
  <si>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</si>
  <si>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</si>
  <si>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</si>
  <si>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</si>
  <si>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</si>
  <si>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</si>
  <si>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</si>
  <si>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</si>
  <si>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</si>
  <si>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</si>
  <si>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</si>
  <si>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</si>
  <si>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</si>
  <si>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</si>
  <si>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</si>
  <si>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</si>
  <si>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</si>
  <si>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</si>
  <si>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</si>
  <si>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</si>
  <si>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</si>
  <si>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</si>
  <si>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</si>
  <si>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</si>
  <si>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</si>
  <si>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</si>
  <si>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</si>
  <si>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</si>
  <si>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</si>
  <si>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</si>
  <si>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</si>
  <si>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</si>
  <si>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</si>
  <si>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</si>
  <si>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</si>
  <si>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</si>
  <si>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</si>
  <si>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</si>
  <si>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</si>
  <si>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</si>
  <si>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</si>
  <si>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</si>
  <si>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</si>
  <si>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</si>
  <si>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</si>
  <si>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</si>
  <si>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</si>
  <si>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</si>
  <si>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</si>
  <si>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</si>
  <si>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</si>
  <si>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</si>
  <si>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</si>
  <si>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</si>
  <si>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</si>
  <si>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</si>
  <si>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</si>
  <si>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</si>
  <si>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</si>
  <si>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</si>
  <si>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</si>
  <si>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</si>
  <si>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</si>
  <si>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</si>
  <si>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</si>
  <si>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</si>
  <si>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</si>
  <si>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</si>
  <si>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</si>
  <si>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</si>
  <si>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</si>
  <si>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</si>
  <si>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</si>
  <si>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</si>
  <si>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</si>
  <si>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</si>
  <si>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</si>
  <si>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</si>
  <si>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</si>
  <si>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</si>
  <si>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</si>
  <si>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</si>
  <si>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</si>
  <si>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</si>
  <si>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</si>
  <si>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</si>
  <si>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</si>
  <si>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</si>
  <si>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</si>
  <si>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</si>
  <si>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</si>
  <si>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</si>
  <si>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</si>
  <si>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</si>
  <si>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</si>
  <si>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</si>
  <si>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</si>
  <si>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</si>
  <si>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</si>
  <si>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</si>
  <si>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</si>
  <si>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</si>
  <si>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</si>
  <si>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</si>
  <si>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</si>
  <si>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</si>
  <si>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</si>
  <si>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</si>
  <si>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</si>
  <si>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</si>
  <si>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</si>
  <si>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</si>
  <si>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</si>
  <si>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</si>
  <si>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</si>
  <si>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</si>
  <si>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</si>
  <si>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</si>
  <si>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</si>
  <si>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</si>
  <si>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</si>
  <si>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</si>
  <si>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</si>
  <si>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</si>
  <si>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</si>
  <si>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</si>
  <si>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</si>
  <si>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</si>
  <si>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</si>
  <si>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</si>
  <si>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</si>
  <si>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</si>
  <si>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</si>
  <si>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</si>
  <si>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</si>
  <si>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</si>
  <si>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</si>
  <si>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</si>
  <si>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</si>
  <si>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</si>
  <si>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</si>
  <si>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</si>
  <si>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</si>
  <si>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</si>
  <si>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</si>
  <si>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</si>
  <si>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</si>
  <si>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</si>
  <si>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</si>
  <si>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</si>
  <si>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</si>
  <si>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</si>
  <si>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</si>
  <si>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</si>
  <si>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</si>
  <si>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</si>
  <si>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</si>
  <si>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</si>
  <si>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</si>
  <si>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</si>
  <si>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</si>
  <si>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</si>
  <si>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</si>
  <si>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</si>
  <si>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</si>
  <si>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</si>
  <si>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</si>
  <si>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</si>
  <si>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</si>
  <si>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</si>
  <si>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</si>
  <si>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</si>
  <si>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</si>
  <si>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</si>
  <si>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</si>
  <si>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</si>
  <si>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</si>
  <si>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</si>
  <si>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</si>
  <si>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</si>
  <si>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</si>
  <si>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</si>
  <si>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</si>
  <si>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</si>
  <si>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</si>
  <si>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</si>
  <si>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</si>
  <si>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</si>
  <si>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</si>
  <si>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</si>
  <si>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</si>
  <si>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</si>
  <si>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</si>
  <si>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</si>
  <si>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</si>
  <si>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</si>
  <si>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</si>
  <si>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</si>
  <si>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</si>
  <si>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</si>
  <si>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</si>
  <si>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</si>
  <si>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</si>
  <si>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</si>
  <si>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</si>
  <si>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</si>
  <si>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</si>
  <si>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</si>
  <si>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</si>
  <si>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</si>
  <si>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</si>
  <si>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</si>
  <si>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</si>
  <si>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</si>
  <si>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</si>
  <si>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</si>
  <si>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</si>
  <si>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</si>
  <si>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</si>
  <si>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</si>
  <si>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</si>
  <si>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</si>
  <si>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</si>
  <si>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</si>
  <si>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</si>
  <si>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</si>
  <si>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</si>
  <si>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</si>
  <si>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</si>
  <si>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</si>
  <si>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</si>
  <si>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</si>
  <si>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</si>
  <si>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</si>
  <si>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</si>
  <si>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</si>
  <si>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</si>
  <si>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</si>
  <si>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</si>
  <si>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</si>
  <si>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</si>
  <si>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</si>
  <si>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</si>
  <si>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</si>
  <si>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</si>
  <si>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</si>
  <si>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</si>
  <si>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</si>
  <si>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</si>
  <si>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</si>
  <si>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</si>
  <si>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</si>
  <si>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</si>
  <si>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</si>
  <si>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</si>
  <si>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</si>
  <si>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</si>
  <si>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</si>
  <si>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</si>
  <si>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</si>
  <si>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</si>
  <si>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</si>
  <si>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</si>
  <si>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</si>
  <si>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</si>
  <si>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</si>
  <si>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</si>
  <si>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</si>
  <si>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</si>
  <si>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</si>
  <si>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</si>
  <si>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</si>
  <si>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</si>
  <si>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</si>
  <si>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</si>
  <si>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</si>
  <si>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</si>
  <si>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</si>
  <si>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</si>
  <si>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</si>
  <si>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</si>
  <si>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</si>
  <si>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</si>
  <si>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</si>
  <si>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</si>
  <si>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</si>
  <si>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</si>
  <si>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</si>
  <si>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</si>
  <si>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</si>
  <si>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</si>
  <si>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</si>
  <si>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</si>
  <si>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</si>
  <si>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</si>
  <si>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</si>
  <si>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</si>
  <si>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</si>
  <si>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</si>
  <si>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</si>
  <si>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</si>
  <si>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</si>
  <si>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</si>
  <si>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</si>
  <si>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</si>
  <si>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</si>
  <si>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</si>
  <si>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</si>
  <si>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</si>
  <si>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</si>
  <si>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</si>
  <si>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</si>
  <si>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</si>
  <si>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</si>
  <si>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</si>
  <si>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</si>
  <si>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</si>
  <si>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</si>
  <si>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</si>
  <si>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</si>
  <si>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</si>
  <si>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</si>
  <si>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</si>
  <si>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</si>
  <si>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</si>
  <si>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</si>
  <si>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</si>
  <si>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</si>
  <si>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</si>
  <si>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</si>
  <si>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</si>
  <si>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</si>
  <si>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</si>
  <si>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</si>
  <si>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</si>
  <si>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</si>
  <si>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</si>
  <si>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</si>
  <si>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</si>
  <si>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</si>
  <si>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</si>
  <si>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</si>
  <si>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</si>
  <si>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</si>
  <si>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</si>
  <si>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</si>
  <si>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</si>
  <si>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</si>
  <si>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</si>
  <si>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</si>
  <si>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</si>
  <si>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</si>
  <si>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</si>
  <si>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</si>
  <si>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</si>
  <si>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</si>
  <si>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</si>
  <si>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</si>
  <si>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</si>
  <si>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</si>
  <si>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</si>
  <si>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</si>
  <si>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</si>
  <si>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</si>
  <si>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</si>
  <si>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</si>
  <si>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</si>
  <si>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</si>
  <si>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</si>
  <si>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</si>
  <si>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</si>
  <si>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</si>
  <si>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</si>
  <si>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</si>
  <si>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</si>
  <si>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</si>
  <si>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</si>
  <si>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</si>
  <si>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</si>
  <si>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</si>
  <si>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</si>
  <si>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</si>
  <si>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</si>
  <si>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</si>
  <si>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</si>
  <si>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</si>
  <si>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</si>
  <si>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</si>
  <si>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</si>
  <si>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</si>
  <si>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</si>
  <si>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</si>
  <si>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</si>
  <si>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</si>
  <si>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</si>
  <si>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</si>
  <si>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</si>
  <si>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</si>
  <si>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</si>
  <si>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</si>
  <si>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</si>
  <si>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</si>
  <si>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</si>
  <si>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</si>
  <si>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</si>
  <si>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</si>
  <si>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</si>
  <si>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</si>
  <si>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</si>
  <si>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</si>
  <si>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</si>
  <si>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</si>
  <si>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</si>
  <si>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</si>
  <si>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</si>
  <si>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</si>
  <si>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</si>
  <si>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</si>
  <si>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</si>
  <si>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</si>
  <si>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</si>
  <si>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</si>
  <si>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</si>
  <si>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</si>
  <si>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</si>
  <si>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</si>
  <si>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</si>
  <si>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</si>
  <si>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</si>
  <si>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</si>
  <si>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</si>
  <si>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</si>
  <si>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</si>
  <si>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</si>
  <si>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</si>
  <si>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</si>
  <si>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</si>
  <si>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</si>
  <si>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</si>
  <si>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</si>
  <si>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</si>
  <si>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</si>
  <si>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</si>
  <si>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</si>
  <si>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</si>
  <si>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</si>
  <si>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</si>
  <si>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</si>
  <si>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</si>
  <si>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</si>
  <si>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</si>
  <si>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</si>
  <si>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</si>
  <si>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</si>
  <si>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</si>
  <si>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</si>
  <si>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</si>
  <si>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</si>
  <si>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</si>
  <si>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</si>
  <si>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</si>
  <si>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</si>
  <si>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</si>
  <si>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</si>
  <si>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</si>
  <si>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</si>
  <si>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</si>
  <si>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</si>
  <si>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</si>
  <si>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</si>
  <si>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</si>
  <si>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</si>
  <si>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</si>
  <si>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</si>
  <si>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</si>
  <si>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</si>
  <si>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</si>
  <si>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</si>
  <si>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</si>
  <si>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</si>
  <si>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</si>
  <si>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</si>
  <si>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</si>
  <si>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</si>
  <si>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</si>
  <si>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</si>
  <si>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</si>
  <si>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</si>
  <si>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</si>
  <si>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</si>
  <si>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</si>
  <si>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</si>
  <si>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</si>
  <si>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</si>
  <si>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</si>
  <si>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</si>
  <si>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</si>
  <si>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</si>
  <si>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</si>
  <si>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</si>
  <si>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</si>
  <si>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</si>
  <si>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</si>
  <si>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</si>
  <si>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</si>
  <si>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</si>
  <si>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</si>
  <si>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</si>
  <si>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</si>
  <si>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</si>
  <si>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</si>
  <si>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</si>
  <si>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</si>
  <si>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</si>
  <si>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</si>
  <si>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</si>
  <si>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</si>
  <si>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</si>
  <si>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</si>
  <si>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</si>
  <si>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</si>
  <si>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</si>
  <si>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</si>
  <si>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</si>
  <si>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</si>
  <si>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</si>
  <si>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</si>
  <si>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</si>
  <si>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</si>
  <si>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</si>
  <si>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</si>
  <si>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</si>
  <si>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</si>
  <si>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</si>
  <si>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</si>
  <si>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</si>
  <si>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</si>
  <si>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</si>
  <si>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</si>
  <si>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</si>
  <si>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</si>
  <si>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</si>
  <si>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</si>
  <si>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</si>
  <si>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</si>
  <si>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</si>
  <si>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</si>
  <si>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</si>
  <si>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</si>
  <si>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</si>
  <si>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</si>
  <si>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</si>
  <si>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</si>
  <si>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</si>
  <si>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</si>
  <si>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</si>
  <si>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</si>
  <si>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</si>
  <si>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</si>
  <si>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</si>
  <si>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</si>
  <si>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</si>
  <si>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</si>
  <si>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</si>
  <si>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</si>
  <si>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</si>
  <si>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</si>
  <si>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</si>
  <si>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</si>
  <si>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</si>
  <si>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</si>
  <si>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</si>
  <si>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</si>
  <si>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</si>
  <si>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</si>
  <si>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</si>
  <si>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</si>
  <si>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</si>
  <si>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</si>
  <si>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</si>
  <si>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</si>
  <si>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</si>
  <si>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</si>
  <si>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</si>
  <si>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</si>
  <si>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</si>
  <si>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</si>
  <si>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</si>
  <si>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</si>
  <si>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</si>
  <si>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</si>
  <si>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</si>
  <si>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</si>
  <si>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</si>
  <si>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</si>
  <si>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</si>
  <si>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</si>
  <si>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</si>
  <si>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</si>
  <si>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</si>
  <si>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</si>
  <si>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</si>
  <si>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</si>
  <si>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</si>
  <si>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</si>
  <si>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</si>
  <si>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</si>
  <si>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</si>
  <si>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</si>
  <si>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</si>
  <si>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</si>
  <si>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</si>
  <si>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</si>
  <si>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</si>
  <si>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</si>
  <si>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</si>
  <si>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</si>
  <si>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</si>
  <si>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</si>
  <si>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</si>
  <si>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</si>
  <si>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</si>
  <si>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</si>
  <si>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</si>
  <si>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</si>
  <si>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</si>
  <si>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</si>
  <si>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</si>
  <si>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</si>
  <si>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</si>
  <si>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</si>
  <si>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</si>
  <si>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</si>
  <si>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</si>
  <si>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</si>
  <si>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</si>
  <si>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</si>
  <si>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</si>
  <si>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</si>
  <si>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</si>
  <si>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</si>
  <si>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</si>
  <si>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</si>
  <si>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</si>
  <si>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</si>
  <si>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</si>
  <si>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</si>
  <si>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</si>
  <si>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</si>
  <si>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</si>
  <si>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</si>
  <si>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</si>
  <si>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</si>
  <si>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</si>
  <si>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</si>
  <si>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</si>
  <si>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</si>
  <si>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</si>
  <si>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</si>
  <si>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</si>
  <si>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</si>
  <si>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</si>
  <si>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</si>
  <si>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</si>
  <si>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</si>
  <si>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</si>
  <si>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</si>
  <si>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</si>
  <si>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</si>
  <si>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</si>
  <si>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</si>
  <si>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</si>
  <si>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</si>
  <si>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</si>
  <si>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</si>
  <si>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</si>
  <si>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</si>
  <si>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</si>
  <si>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</si>
  <si>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</si>
  <si>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</si>
  <si>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</si>
  <si>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</si>
  <si>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</si>
  <si>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</si>
  <si>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</si>
  <si>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</si>
  <si>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</si>
  <si>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</si>
  <si>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</si>
  <si>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</si>
  <si>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</si>
  <si>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</si>
  <si>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</si>
  <si>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</si>
  <si>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</si>
  <si>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</si>
  <si>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</si>
  <si>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</si>
  <si>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</si>
  <si>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</si>
  <si>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</si>
  <si>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</si>
  <si>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</si>
  <si>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</si>
  <si>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</si>
  <si>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</si>
  <si>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</si>
  <si>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</si>
  <si>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</si>
  <si>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</si>
  <si>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</si>
  <si>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</si>
  <si>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</si>
  <si>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</si>
  <si>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</si>
  <si>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</si>
  <si>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</si>
  <si>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</si>
  <si>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</si>
  <si>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</si>
  <si>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</si>
  <si>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</si>
  <si>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</si>
  <si>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</si>
  <si>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</si>
  <si>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</si>
  <si>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</si>
  <si>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</si>
  <si>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</si>
  <si>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</si>
  <si>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</si>
  <si>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</si>
  <si>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</si>
  <si>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</si>
  <si>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</si>
  <si>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</si>
  <si>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</si>
  <si>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</si>
  <si>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</si>
  <si>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</si>
  <si>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</si>
  <si>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</si>
  <si>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</si>
  <si>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</si>
  <si>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</si>
  <si>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</si>
  <si>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</si>
  <si>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</si>
  <si>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</si>
  <si>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</si>
  <si>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</si>
  <si>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</si>
  <si>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</si>
  <si>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</si>
  <si>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</si>
  <si>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</si>
  <si>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</si>
  <si>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</si>
  <si>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</si>
  <si>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</si>
  <si>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</si>
  <si>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</si>
  <si>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</si>
  <si>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</si>
  <si>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</si>
  <si>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</si>
  <si>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</si>
  <si>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</si>
  <si>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</si>
  <si>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</si>
  <si>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</si>
  <si>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</si>
  <si>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</si>
  <si>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</si>
  <si>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</si>
  <si>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</si>
  <si>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</si>
  <si>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</si>
  <si>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</si>
  <si>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</si>
  <si>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</si>
  <si>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</si>
  <si>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</si>
  <si>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</si>
  <si>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</si>
  <si>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</si>
  <si>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</si>
  <si>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</si>
  <si>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</si>
  <si>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</si>
  <si>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</si>
  <si>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</si>
  <si>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</si>
  <si>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</si>
  <si>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</si>
  <si>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</si>
  <si>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</si>
  <si>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</si>
  <si>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</si>
  <si>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</si>
  <si>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</si>
  <si>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</si>
  <si>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</si>
  <si>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</si>
  <si>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</si>
  <si>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</si>
  <si>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</si>
  <si>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</si>
  <si>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</si>
  <si>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</si>
  <si>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</si>
  <si>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</si>
  <si>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</si>
  <si>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</si>
  <si>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</si>
  <si>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</si>
  <si>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</si>
  <si>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</si>
  <si>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</si>
  <si>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</si>
  <si>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</si>
  <si>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</si>
  <si>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</si>
  <si>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</si>
  <si>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</si>
  <si>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</si>
  <si>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</si>
  <si>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</si>
  <si>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</si>
  <si>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</si>
  <si>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</si>
  <si>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</si>
  <si>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</si>
  <si>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</si>
  <si>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</si>
  <si>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</si>
  <si>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</si>
  <si>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</si>
  <si>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</si>
  <si>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</si>
  <si>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</si>
  <si>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</si>
  <si>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</si>
  <si>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</si>
  <si>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</si>
  <si>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</si>
  <si>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</si>
  <si>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</si>
  <si>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</si>
  <si>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</si>
  <si>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</si>
  <si>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</si>
  <si>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</si>
  <si>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</si>
  <si>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</si>
  <si>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</si>
  <si>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</si>
  <si>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</si>
  <si>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</si>
  <si>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</si>
  <si>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</si>
  <si>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</si>
  <si>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</si>
  <si>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</si>
  <si>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</si>
  <si>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</si>
  <si>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</si>
  <si>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</si>
  <si>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</si>
  <si>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</si>
  <si>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</si>
  <si>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</si>
  <si>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</si>
  <si>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</si>
  <si>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</si>
  <si>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</si>
  <si>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</si>
  <si>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</si>
  <si>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</si>
  <si>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</si>
  <si>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</si>
  <si>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</si>
  <si>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</si>
  <si>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</si>
  <si>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</si>
  <si>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</si>
  <si>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</si>
  <si>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</si>
  <si>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</si>
  <si>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</si>
  <si>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</si>
  <si>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</si>
  <si>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</si>
  <si>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</si>
  <si>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</si>
  <si>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</si>
  <si>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</si>
  <si>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</si>
  <si>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</si>
  <si>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</si>
  <si>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</si>
  <si>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</si>
  <si>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</si>
  <si>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</si>
  <si>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</si>
  <si>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</si>
  <si>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</si>
  <si>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</si>
  <si>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</si>
  <si>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</si>
  <si>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</si>
  <si>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</si>
  <si>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</si>
  <si>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</si>
  <si>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</si>
  <si>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</si>
  <si>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</si>
  <si>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</si>
  <si>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</si>
  <si>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</si>
  <si>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</si>
  <si>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</si>
  <si>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</si>
  <si>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</si>
  <si>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</si>
  <si>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</si>
  <si>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</si>
  <si>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</si>
  <si>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</si>
  <si>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</si>
  <si>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</si>
  <si>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</si>
  <si>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</si>
  <si>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</si>
  <si>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</si>
  <si>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</si>
  <si>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</si>
  <si>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</si>
  <si>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</si>
  <si>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</si>
  <si>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</si>
  <si>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</si>
  <si>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</si>
  <si>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</si>
  <si>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</si>
  <si>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</si>
  <si>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</si>
  <si>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</si>
  <si>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</si>
  <si>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</si>
  <si>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</si>
  <si>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</si>
  <si>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</si>
  <si>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</si>
  <si>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</si>
  <si>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</si>
  <si>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</si>
  <si>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</si>
  <si>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</si>
  <si>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</si>
  <si>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</si>
  <si>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</si>
  <si>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</si>
  <si>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</si>
  <si>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</si>
  <si>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</si>
  <si>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</si>
  <si>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</si>
  <si>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</si>
  <si>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</si>
  <si>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</si>
  <si>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</si>
  <si>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</si>
  <si>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</si>
  <si>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</si>
  <si>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</si>
  <si>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</si>
  <si>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</si>
  <si>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</si>
  <si>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</si>
  <si>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</si>
  <si>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</si>
  <si>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</si>
  <si>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</si>
  <si>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</si>
  <si>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</si>
  <si>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</si>
  <si>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</si>
  <si>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</si>
  <si>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</si>
  <si>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</si>
  <si>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</si>
  <si>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</si>
  <si>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</si>
  <si>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</si>
  <si>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</si>
  <si>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</si>
  <si>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</si>
  <si>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</si>
  <si>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</si>
  <si>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</si>
  <si>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</si>
  <si>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</si>
  <si>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</si>
  <si>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</si>
  <si>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</si>
  <si>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</si>
  <si>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</si>
  <si>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</si>
  <si>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</si>
  <si>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</si>
  <si>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</si>
  <si>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</si>
  <si>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</si>
  <si>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</si>
  <si>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</si>
  <si>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</si>
  <si>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</si>
  <si>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</si>
  <si>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</si>
  <si>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</si>
  <si>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</si>
  <si>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</si>
  <si>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</si>
  <si>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</si>
  <si>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</si>
  <si>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</si>
  <si>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</si>
  <si>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</si>
  <si>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</si>
  <si>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</si>
  <si>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</si>
  <si>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</si>
  <si>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</si>
  <si>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</si>
  <si>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</si>
  <si>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</si>
  <si>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</si>
  <si>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</si>
  <si>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</si>
  <si>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</si>
  <si>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</si>
  <si>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</si>
  <si>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</si>
  <si>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</si>
  <si>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</si>
  <si>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</si>
  <si>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</si>
  <si>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</si>
  <si>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</si>
  <si>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</si>
  <si>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</si>
  <si>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</si>
  <si>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</si>
  <si>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</si>
  <si>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</si>
  <si>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</si>
  <si>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</si>
  <si>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</si>
  <si>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</si>
  <si>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</si>
  <si>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</si>
  <si>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</si>
  <si>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</si>
  <si>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</si>
  <si>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</si>
  <si>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</si>
  <si>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</si>
  <si>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</si>
  <si>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</si>
  <si>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</si>
  <si>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</si>
  <si>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</si>
  <si>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</si>
  <si>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</si>
  <si>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</si>
  <si>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</si>
  <si>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</si>
  <si>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</si>
  <si>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</si>
  <si>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</si>
  <si>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</si>
  <si>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</si>
  <si>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</si>
  <si>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</si>
  <si>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</si>
  <si>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</si>
  <si>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</si>
  <si>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</si>
  <si>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</si>
  <si>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</si>
  <si>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</si>
  <si>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</si>
  <si>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</si>
  <si>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</si>
  <si>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</si>
  <si>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</si>
  <si>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</si>
  <si>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</si>
  <si>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</si>
  <si>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</si>
  <si>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</si>
  <si>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</si>
  <si>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</si>
  <si>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</si>
  <si>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</si>
  <si>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</si>
  <si>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</si>
  <si>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</si>
  <si>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</si>
  <si>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</si>
  <si>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</si>
  <si>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</si>
  <si>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</si>
  <si>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</si>
  <si>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</si>
  <si>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</si>
  <si>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</si>
  <si>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</si>
  <si>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</si>
  <si>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</si>
  <si>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</si>
  <si>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</si>
  <si>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</si>
  <si>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</si>
  <si>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</si>
  <si>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</si>
  <si>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</si>
  <si>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</si>
  <si>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</si>
  <si>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</si>
  <si>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</si>
  <si>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</si>
  <si>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</si>
  <si>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</si>
  <si>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</si>
  <si>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</si>
  <si>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</si>
  <si>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</si>
  <si>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</si>
  <si>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</si>
  <si>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</si>
  <si>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</si>
  <si>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</si>
  <si>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</si>
  <si>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</si>
  <si>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</si>
  <si>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</si>
  <si>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</si>
  <si>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</si>
  <si>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</si>
  <si>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</si>
  <si>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</si>
  <si>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</si>
  <si>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</si>
  <si>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</si>
  <si>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</si>
  <si>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</si>
  <si>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</si>
  <si>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</si>
  <si>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</si>
  <si>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</si>
  <si>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</si>
  <si>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</si>
  <si>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</si>
  <si>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</si>
  <si>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</si>
  <si>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</si>
  <si>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</si>
  <si>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</si>
  <si>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</si>
  <si>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</si>
  <si>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</si>
  <si>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</si>
  <si>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</si>
  <si>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</si>
  <si>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</si>
  <si>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</si>
  <si>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</si>
  <si>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</si>
  <si>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</si>
  <si>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</si>
  <si>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</si>
  <si>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</si>
  <si>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</si>
  <si>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</si>
  <si>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</si>
  <si>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</si>
  <si>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</si>
  <si>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</si>
  <si>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</si>
  <si>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</si>
  <si>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</si>
  <si>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</si>
  <si>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</si>
  <si>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</si>
  <si>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</si>
  <si>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</si>
  <si>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</si>
  <si>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</si>
  <si>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</si>
  <si>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</si>
  <si>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</si>
  <si>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</si>
  <si>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</si>
  <si>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</si>
  <si>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</si>
  <si>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</si>
  <si>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</si>
  <si>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</si>
  <si>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</si>
  <si>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</si>
  <si>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</si>
  <si>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</si>
  <si>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</si>
  <si>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</si>
  <si>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</si>
  <si>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</si>
  <si>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</si>
  <si>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</si>
  <si>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</si>
  <si>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</si>
  <si>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</si>
  <si>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</si>
  <si>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</si>
  <si>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</si>
  <si>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</si>
  <si>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</si>
  <si>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</si>
  <si>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</si>
  <si>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</si>
  <si>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</si>
  <si>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</si>
  <si>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</si>
  <si>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</si>
  <si>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</si>
  <si>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</si>
  <si>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</si>
  <si>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</si>
  <si>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</si>
  <si>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</si>
  <si>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</si>
  <si>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</si>
  <si>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</si>
  <si>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</si>
  <si>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</si>
  <si>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</si>
  <si>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</si>
  <si>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</si>
  <si>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</si>
  <si>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</si>
  <si>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</si>
  <si>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</si>
  <si>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</si>
  <si>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</si>
  <si>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</si>
  <si>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</si>
  <si>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</si>
  <si>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</si>
  <si>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</si>
  <si>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</si>
  <si>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</si>
  <si>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</si>
  <si>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</si>
  <si>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</si>
  <si>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</si>
  <si>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</si>
  <si>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</si>
  <si>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</si>
  <si>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</si>
  <si>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</si>
  <si>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</si>
  <si>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</si>
  <si>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</si>
  <si>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</si>
  <si>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</si>
  <si>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</si>
  <si>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</si>
  <si>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</si>
  <si>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</si>
  <si>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</si>
  <si>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</si>
  <si>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</si>
  <si>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</si>
  <si>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</si>
  <si>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</si>
  <si>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</si>
  <si>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</si>
  <si>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</si>
  <si>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</si>
  <si>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</si>
  <si>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</si>
  <si>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</si>
  <si>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</si>
  <si>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</si>
  <si>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</si>
  <si>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</si>
  <si>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</si>
  <si>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</si>
  <si>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</si>
  <si>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</si>
  <si>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</si>
  <si>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</si>
  <si>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</si>
  <si>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</si>
  <si>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</si>
  <si>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</si>
  <si>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</si>
  <si>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</si>
  <si>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</si>
  <si>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</si>
  <si>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</si>
  <si>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</si>
  <si>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</si>
  <si>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</si>
  <si>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</si>
  <si>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</si>
  <si>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</si>
  <si>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</si>
  <si>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</si>
  <si>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</si>
  <si>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</si>
  <si>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</si>
  <si>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</si>
  <si>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</si>
  <si>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</si>
  <si>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</si>
  <si>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</si>
  <si>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</si>
  <si>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</si>
  <si>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</si>
  <si>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</si>
  <si>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</si>
  <si>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</si>
  <si>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</si>
  <si>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</si>
  <si>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</si>
  <si>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</si>
  <si>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</si>
  <si>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</si>
  <si>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</si>
  <si>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</si>
  <si>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</si>
  <si>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</si>
  <si>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</si>
  <si>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</si>
  <si>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</si>
  <si>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</si>
  <si>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</si>
  <si>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</si>
  <si>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</si>
  <si>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</si>
  <si>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</si>
  <si>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</si>
  <si>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</si>
  <si>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</si>
  <si>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</si>
  <si>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</si>
  <si>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</si>
  <si>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</si>
  <si>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</si>
  <si>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</si>
  <si>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</si>
  <si>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</si>
  <si>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</si>
  <si>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</si>
  <si>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</si>
  <si>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</si>
  <si>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</si>
  <si>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</si>
  <si>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</si>
  <si>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</si>
  <si>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</si>
  <si>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</si>
  <si>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</si>
  <si>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</si>
  <si>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</si>
  <si>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</si>
  <si>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</si>
  <si>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</si>
  <si>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</si>
  <si>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</si>
  <si>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</si>
  <si>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</si>
  <si>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</si>
  <si>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</si>
  <si>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</si>
  <si>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</si>
  <si>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</si>
  <si>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</si>
  <si>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</si>
  <si>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</si>
  <si>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</si>
  <si>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</si>
  <si>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</si>
  <si>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</si>
  <si>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</si>
  <si>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</si>
  <si>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</si>
  <si>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</si>
  <si>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</si>
  <si>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</si>
  <si>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</si>
  <si>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</si>
  <si>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</si>
  <si>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</si>
  <si>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</si>
  <si>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</si>
  <si>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</si>
  <si>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</si>
  <si>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</si>
  <si>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</si>
  <si>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</si>
  <si>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</si>
  <si>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</si>
  <si>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</si>
  <si>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</si>
  <si>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</si>
  <si>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</si>
  <si>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</si>
  <si>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</si>
  <si>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</si>
  <si>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</si>
  <si>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</si>
  <si>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</si>
  <si>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</si>
  <si>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</si>
  <si>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</si>
  <si>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</si>
  <si>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</si>
  <si>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</si>
  <si>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</si>
  <si>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</si>
  <si>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</si>
  <si>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</si>
  <si>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</si>
  <si>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</si>
  <si>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</si>
  <si>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</si>
  <si>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</si>
  <si>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</si>
  <si>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</si>
  <si>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</si>
  <si>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</si>
  <si>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</si>
  <si>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</si>
  <si>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</si>
  <si>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</si>
  <si>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</si>
  <si>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</si>
  <si>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</si>
  <si>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</si>
  <si>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</si>
  <si>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</si>
  <si>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</si>
  <si>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</si>
  <si>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</si>
  <si>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</si>
  <si>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</si>
  <si>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</si>
  <si>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</si>
  <si>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</si>
  <si>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</si>
  <si>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</si>
  <si>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</si>
  <si>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</si>
  <si>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</si>
  <si>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</si>
  <si>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</si>
  <si>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</si>
  <si>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</si>
  <si>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</si>
  <si>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</si>
  <si>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</si>
  <si>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</si>
  <si>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</si>
  <si>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</si>
  <si>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</si>
  <si>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</si>
  <si>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</si>
  <si>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</si>
  <si>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</si>
  <si>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</si>
  <si>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</si>
  <si>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</si>
  <si>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</si>
  <si>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</si>
  <si>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</si>
  <si>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</si>
  <si>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</si>
  <si>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</si>
  <si>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</si>
  <si>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</si>
  <si>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</si>
  <si>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</si>
  <si>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</si>
  <si>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</si>
  <si>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</si>
  <si>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</si>
  <si>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</si>
  <si>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</si>
  <si>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</si>
  <si>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</si>
  <si>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</si>
  <si>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</si>
  <si>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</si>
  <si>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</si>
  <si>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</si>
  <si>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</si>
  <si>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</si>
  <si>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</si>
  <si>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</si>
  <si>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</si>
  <si>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</si>
  <si>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</si>
  <si>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</si>
  <si>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</si>
  <si>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</si>
  <si>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</si>
  <si>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</si>
  <si>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</si>
  <si>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</si>
  <si>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</si>
  <si>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</si>
  <si>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</si>
  <si>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</si>
  <si>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</si>
  <si>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</si>
  <si>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</si>
  <si>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</si>
  <si>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</si>
  <si>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</si>
  <si>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</si>
  <si>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</si>
  <si>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</si>
  <si>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</si>
  <si>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</si>
  <si>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</si>
  <si>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</si>
  <si>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</si>
  <si>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</si>
  <si>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</si>
  <si>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</si>
  <si>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</si>
  <si>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</si>
  <si>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</si>
  <si>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</si>
  <si>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</si>
  <si>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</si>
  <si>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</si>
  <si>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</si>
  <si>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</si>
  <si>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</si>
  <si>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</si>
  <si>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</si>
  <si>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</si>
  <si>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</si>
  <si>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</si>
  <si>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</si>
  <si>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</si>
  <si>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</si>
  <si>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</si>
  <si>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</si>
  <si>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</si>
  <si>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</si>
  <si>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</si>
  <si>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</si>
  <si>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</si>
  <si>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</si>
  <si>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</si>
  <si>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</si>
  <si>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</si>
  <si>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</si>
  <si>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</si>
  <si>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</si>
  <si>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</si>
  <si>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</si>
  <si>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</si>
  <si>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</si>
  <si>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</si>
  <si>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</si>
  <si>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</si>
  <si>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</si>
  <si>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</si>
  <si>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</si>
  <si>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</si>
  <si>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</si>
  <si>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</si>
  <si>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</si>
  <si>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</si>
  <si>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</si>
  <si>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</si>
  <si>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</si>
  <si>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</si>
  <si>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</si>
  <si>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</si>
  <si>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</si>
  <si>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</si>
  <si>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</si>
  <si>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</si>
  <si>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</si>
  <si>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</si>
  <si>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</si>
  <si>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</si>
  <si>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</si>
  <si>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</si>
  <si>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</si>
  <si>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</si>
  <si>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</si>
  <si>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</si>
  <si>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</si>
  <si>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</si>
  <si>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</si>
  <si>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</si>
  <si>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</si>
  <si>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</si>
  <si>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</si>
  <si>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</si>
  <si>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</si>
  <si>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</si>
  <si>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</si>
  <si>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</si>
  <si>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</si>
  <si>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</si>
  <si>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</si>
  <si>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</si>
  <si>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</si>
  <si>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</si>
  <si>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</si>
  <si>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</si>
  <si>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</si>
  <si>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</si>
  <si>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</si>
  <si>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</si>
  <si>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</si>
  <si>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</si>
  <si>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</si>
  <si>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</si>
  <si>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</si>
  <si>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</si>
  <si>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</si>
  <si>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</si>
  <si>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</si>
  <si>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</si>
  <si>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</si>
  <si>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</si>
  <si>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</si>
  <si>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</si>
  <si>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</si>
  <si>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</si>
  <si>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</si>
  <si>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</si>
  <si>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</si>
  <si>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</si>
  <si>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</si>
  <si>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</si>
  <si>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</si>
  <si>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</si>
  <si>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</si>
  <si>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</si>
  <si>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</si>
  <si>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</si>
  <si>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</si>
  <si>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</si>
  <si>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</si>
  <si>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</si>
  <si>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</si>
  <si>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</si>
  <si>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</si>
  <si>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</si>
  <si>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</si>
  <si>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</si>
  <si>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</si>
  <si>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</si>
  <si>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</si>
  <si>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</si>
  <si>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</si>
  <si>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</si>
  <si>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</si>
  <si>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</si>
  <si>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</si>
  <si>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</si>
  <si>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</si>
  <si>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</si>
  <si>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</si>
  <si>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</si>
  <si>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</si>
  <si>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</si>
  <si>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</si>
  <si>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</si>
  <si>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</si>
  <si>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</si>
  <si>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</si>
  <si>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</si>
  <si>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</si>
  <si>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</si>
  <si>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</si>
  <si>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</si>
  <si>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</si>
  <si>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</si>
  <si>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</si>
  <si>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</si>
  <si>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</si>
  <si>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</si>
  <si>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</si>
  <si>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</si>
  <si>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</si>
  <si>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</si>
  <si>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</si>
  <si>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</si>
  <si>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</si>
  <si>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</si>
  <si>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</si>
  <si>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</si>
  <si>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</si>
  <si>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</si>
  <si>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</si>
  <si>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</si>
  <si>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</si>
  <si>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</si>
  <si>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</si>
  <si>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</si>
  <si>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</si>
  <si>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</si>
  <si>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</si>
  <si>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</si>
  <si>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</si>
  <si>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</si>
  <si>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</si>
  <si>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</si>
  <si>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</si>
  <si>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</si>
  <si>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</si>
  <si>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</si>
  <si>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</si>
  <si>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</si>
  <si>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</si>
  <si>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</si>
  <si>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</si>
  <si>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</si>
  <si>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</si>
  <si>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</si>
  <si>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</si>
  <si>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</si>
  <si>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</si>
  <si>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</si>
  <si>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</si>
  <si>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</si>
  <si>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</si>
  <si>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</si>
  <si>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</si>
  <si>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</si>
  <si>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</si>
  <si>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</si>
  <si>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</si>
  <si>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</si>
  <si>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</si>
  <si>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</si>
  <si>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</si>
  <si>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</si>
  <si>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</si>
  <si>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</si>
  <si>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</si>
  <si>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</si>
  <si>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</si>
  <si>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</si>
  <si>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</si>
  <si>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</si>
  <si>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</si>
  <si>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</si>
  <si>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</si>
  <si>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</si>
  <si>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</si>
  <si>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</si>
  <si>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</si>
  <si>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</si>
  <si>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</si>
  <si>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</si>
  <si>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</si>
  <si>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</si>
  <si>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</si>
  <si>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</si>
  <si>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</si>
  <si>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</si>
  <si>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</si>
  <si>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</si>
  <si>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</si>
  <si>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</si>
  <si>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</si>
  <si>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</si>
  <si>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</si>
  <si>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</si>
  <si>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</si>
  <si>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</si>
  <si>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</si>
  <si>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</si>
  <si>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</si>
  <si>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</si>
  <si>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</si>
  <si>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</si>
  <si>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</si>
  <si>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</si>
  <si>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</si>
  <si>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</si>
  <si>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</si>
  <si>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</si>
  <si>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</si>
  <si>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</si>
  <si>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</si>
  <si>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</si>
  <si>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</si>
  <si>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</si>
  <si>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</si>
  <si>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</si>
  <si>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</si>
  <si>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</si>
  <si>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</si>
  <si>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</si>
  <si>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</si>
  <si>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</si>
  <si>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</si>
  <si>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</si>
  <si>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</si>
  <si>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</si>
  <si>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</si>
  <si>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</si>
  <si>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</si>
  <si>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</si>
  <si>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</si>
  <si>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</si>
  <si>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</si>
  <si>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</si>
  <si>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</si>
  <si>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</si>
  <si>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</si>
  <si>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</si>
  <si>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</si>
  <si>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</si>
  <si>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</si>
  <si>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</si>
  <si>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</si>
  <si>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</si>
  <si>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</si>
  <si>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</si>
  <si>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</si>
  <si>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</si>
  <si>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</si>
  <si>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</si>
  <si>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</si>
  <si>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</si>
  <si>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</si>
  <si>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</si>
  <si>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</si>
  <si>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</si>
  <si>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</si>
  <si>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</si>
  <si>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</si>
  <si>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</si>
  <si>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</si>
  <si>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</si>
  <si>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</si>
  <si>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</si>
  <si>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</si>
  <si>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</si>
  <si>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</si>
  <si>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</si>
  <si>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</si>
  <si>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</si>
  <si>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</si>
  <si>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</si>
  <si>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</si>
  <si>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</si>
  <si>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</si>
  <si>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</si>
  <si>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</si>
  <si>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</si>
  <si>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</si>
  <si>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</si>
  <si>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</si>
  <si>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</si>
  <si>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</si>
  <si>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</si>
  <si>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</si>
  <si>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</si>
  <si>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</si>
  <si>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</si>
  <si>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</si>
  <si>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</si>
  <si>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</si>
  <si>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</si>
  <si>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</si>
  <si>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</si>
  <si>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</si>
  <si>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</si>
  <si>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</si>
  <si>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</si>
  <si>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</si>
  <si>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</si>
  <si>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</si>
  <si>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</si>
  <si>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</si>
  <si>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</si>
  <si>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</si>
  <si>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</si>
  <si>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</si>
  <si>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</si>
  <si>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</si>
  <si>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</si>
  <si>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</si>
  <si>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</si>
  <si>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</si>
  <si>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</si>
  <si>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</si>
  <si>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</si>
  <si>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</si>
  <si>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</si>
  <si>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</si>
  <si>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</si>
  <si>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</si>
  <si>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</si>
  <si>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</si>
  <si>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</si>
  <si>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</si>
  <si>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</si>
  <si>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</si>
  <si>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</si>
  <si>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</si>
  <si>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</si>
  <si>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</si>
  <si>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</si>
  <si>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</si>
  <si>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</si>
  <si>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</si>
  <si>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</si>
  <si>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</si>
  <si>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</si>
  <si>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</si>
  <si>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</si>
  <si>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</si>
  <si>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</si>
  <si>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</si>
  <si>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</si>
  <si>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</si>
  <si>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</si>
  <si>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</si>
  <si>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</si>
  <si>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</si>
  <si>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</si>
  <si>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</si>
  <si>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</si>
  <si>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</si>
  <si>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</si>
  <si>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</si>
  <si>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</si>
  <si>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</si>
  <si>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</si>
  <si>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</si>
  <si>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</si>
  <si>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</si>
  <si>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</si>
  <si>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</si>
  <si>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</si>
  <si>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</si>
  <si>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</si>
  <si>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</si>
  <si>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</si>
  <si>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</si>
  <si>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</si>
  <si>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</si>
  <si>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</si>
  <si>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</si>
  <si>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</si>
  <si>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</si>
  <si>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</si>
  <si>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</si>
  <si>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</si>
  <si>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</si>
  <si>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</si>
  <si>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</si>
  <si>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</si>
  <si>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</si>
  <si>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</si>
  <si>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</si>
  <si>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</si>
  <si>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</si>
  <si>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</si>
  <si>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</si>
  <si>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</si>
  <si>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</si>
  <si>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</si>
  <si>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</si>
  <si>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</si>
  <si>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</si>
  <si>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</si>
  <si>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</si>
  <si>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</si>
  <si>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</si>
  <si>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</si>
  <si>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</si>
  <si>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</si>
  <si>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</si>
  <si>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</si>
  <si>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</si>
  <si>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</si>
  <si>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</si>
  <si>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</si>
  <si>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</si>
  <si>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</si>
  <si>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</si>
  <si>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</si>
  <si>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</si>
  <si>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</si>
  <si>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</si>
  <si>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</si>
  <si>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</si>
  <si>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</si>
  <si>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</si>
  <si>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</si>
  <si>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</si>
  <si>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</si>
  <si>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</si>
  <si>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</si>
  <si>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</si>
  <si>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</si>
  <si>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</si>
  <si>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</si>
  <si>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</si>
  <si>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</si>
  <si>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</si>
  <si>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</si>
  <si>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</si>
  <si>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</si>
  <si>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</si>
  <si>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</si>
  <si>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</si>
  <si>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</si>
  <si>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</si>
  <si>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</si>
  <si>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</si>
  <si>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</si>
  <si>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</si>
  <si>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</si>
  <si>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</si>
  <si>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</si>
  <si>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</si>
  <si>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</si>
  <si>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</si>
  <si>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</si>
  <si>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</si>
  <si>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</si>
  <si>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</si>
  <si>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</si>
  <si>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</si>
  <si>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</si>
  <si>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</si>
  <si>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</si>
  <si>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</si>
  <si>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</si>
  <si>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</si>
  <si>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</si>
  <si>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</si>
  <si>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</si>
  <si>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</si>
  <si>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</si>
  <si>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</si>
  <si>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</si>
  <si>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</si>
  <si>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</si>
  <si>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</si>
  <si>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</si>
  <si>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</si>
  <si>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</si>
  <si>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</si>
  <si>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</si>
  <si>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</si>
  <si>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</si>
  <si>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</si>
  <si>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</si>
  <si>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</si>
  <si>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</si>
  <si>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</si>
  <si>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</si>
  <si>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</si>
  <si>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</si>
  <si>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</si>
  <si>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</si>
  <si>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</si>
  <si>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</si>
  <si>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</si>
  <si>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</si>
  <si>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</si>
  <si>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</si>
  <si>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</si>
  <si>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</si>
  <si>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</si>
  <si>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</si>
  <si>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</si>
  <si>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</si>
  <si>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</si>
  <si>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</si>
  <si>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</si>
  <si>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</si>
  <si>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</si>
  <si>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</si>
  <si>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</si>
  <si>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</si>
  <si>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</si>
  <si>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</si>
  <si>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</si>
  <si>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</si>
  <si>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</si>
  <si>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</si>
  <si>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</si>
  <si>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</si>
  <si>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</si>
  <si>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</si>
  <si>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</si>
  <si>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</si>
  <si>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</si>
  <si>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</si>
  <si>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</si>
  <si>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</si>
  <si>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</si>
  <si>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</si>
  <si>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</si>
  <si>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</si>
  <si>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</si>
  <si>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</si>
  <si>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</si>
  <si>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</si>
  <si>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</si>
  <si>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</si>
  <si>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</si>
  <si>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</si>
  <si>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</si>
  <si>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</si>
  <si>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</si>
  <si>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</si>
  <si>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</si>
  <si>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</si>
  <si>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</si>
  <si>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</si>
  <si>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</si>
  <si>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</si>
  <si>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</si>
  <si>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</si>
  <si>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</si>
  <si>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</si>
  <si>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</si>
  <si>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</si>
  <si>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</si>
  <si>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</si>
  <si>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</si>
  <si>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</si>
  <si>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</si>
  <si>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</si>
  <si>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</si>
  <si>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</si>
  <si>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</si>
  <si>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</si>
  <si>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</si>
  <si>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</si>
  <si>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</si>
  <si>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</si>
  <si>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</si>
  <si>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</si>
  <si>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</si>
  <si>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</si>
  <si>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</si>
  <si>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</si>
  <si>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</si>
  <si>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</si>
  <si>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</si>
  <si>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</si>
  <si>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</si>
  <si>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</si>
  <si>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</si>
  <si>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</si>
  <si>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</si>
  <si>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</si>
  <si>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</si>
  <si>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</si>
  <si>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</si>
  <si>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</si>
  <si>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</si>
  <si>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</si>
  <si>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</si>
  <si>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</si>
  <si>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</si>
  <si>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</si>
  <si>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</si>
  <si>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</si>
  <si>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</si>
  <si>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</si>
  <si>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</si>
  <si>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</si>
  <si>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</si>
  <si>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</si>
  <si>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</si>
  <si>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</si>
  <si>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</si>
  <si>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</si>
  <si>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</si>
  <si>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</si>
  <si>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</si>
  <si>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</si>
  <si>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</si>
  <si>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</si>
  <si>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</si>
  <si>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</si>
  <si>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</si>
  <si>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</si>
  <si>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</si>
  <si>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</si>
  <si>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</si>
  <si>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</si>
  <si>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</si>
  <si>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</si>
  <si>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</si>
  <si>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</si>
  <si>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</si>
  <si>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</si>
  <si>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</si>
  <si>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</si>
  <si>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</si>
  <si>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</si>
  <si>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</si>
  <si>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</si>
  <si>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</si>
  <si>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</si>
  <si>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</si>
  <si>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</si>
  <si>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</si>
  <si>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</si>
  <si>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</si>
  <si>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</si>
  <si>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</si>
  <si>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</si>
  <si>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</si>
  <si>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</si>
  <si>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</si>
  <si>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</si>
  <si>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</si>
  <si>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</si>
  <si>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</si>
  <si>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</si>
  <si>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</si>
  <si>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</si>
  <si>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</si>
  <si>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</si>
  <si>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</si>
  <si>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</si>
  <si>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</si>
  <si>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</si>
  <si>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</si>
  <si>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</si>
  <si>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</si>
  <si>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</si>
  <si>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</si>
  <si>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</si>
  <si>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</si>
  <si>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</si>
  <si>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</si>
  <si>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</si>
  <si>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</si>
  <si>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</si>
  <si>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</si>
  <si>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</si>
  <si>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</si>
  <si>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</si>
  <si>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</si>
  <si>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</si>
  <si>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</si>
  <si>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</si>
  <si>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</si>
  <si>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</si>
  <si>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</si>
  <si>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</si>
  <si>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</si>
  <si>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</si>
  <si>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</si>
  <si>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</si>
  <si>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</si>
  <si>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</si>
  <si>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</si>
  <si>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</si>
  <si>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</si>
  <si>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</si>
  <si>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</si>
  <si>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</si>
  <si>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</si>
  <si>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</si>
  <si>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</si>
  <si>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</si>
  <si>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</si>
  <si>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</si>
  <si>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</si>
  <si>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</si>
  <si>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</si>
  <si>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</si>
  <si>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</si>
  <si>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</si>
  <si>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</si>
  <si>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</si>
  <si>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</si>
  <si>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</si>
  <si>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</si>
  <si>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</si>
  <si>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</si>
  <si>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</si>
  <si>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</si>
  <si>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</si>
  <si>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</si>
  <si>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</si>
  <si>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</si>
  <si>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</si>
  <si>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</si>
  <si>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</si>
  <si>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</si>
  <si>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</si>
  <si>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</si>
  <si>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</si>
  <si>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</si>
  <si>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</si>
  <si>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</si>
  <si>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</si>
  <si>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</si>
  <si>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</si>
  <si>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</si>
  <si>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</si>
  <si>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</si>
  <si>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</si>
  <si>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</si>
  <si>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</si>
  <si>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</si>
  <si>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</si>
  <si>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</si>
  <si>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</si>
  <si>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</si>
  <si>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</si>
  <si>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</si>
  <si>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</si>
  <si>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</si>
  <si>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</si>
  <si>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</si>
  <si>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</si>
  <si>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</si>
  <si>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</si>
  <si>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</si>
  <si>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</si>
  <si>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</si>
  <si>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</si>
  <si>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</si>
  <si>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</si>
  <si>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</si>
  <si>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</si>
  <si>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</si>
  <si>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</si>
  <si>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</si>
  <si>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</si>
  <si>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</si>
  <si>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</si>
  <si>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</si>
  <si>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</si>
  <si>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</si>
  <si>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</si>
  <si>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</si>
  <si>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</si>
  <si>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</si>
  <si>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</si>
  <si>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</si>
  <si>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</si>
  <si>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</si>
  <si>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</si>
  <si>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</si>
  <si>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</si>
  <si>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</si>
  <si>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</si>
  <si>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</si>
  <si>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</si>
  <si>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</si>
  <si>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</si>
  <si>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</si>
  <si>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</si>
  <si>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</si>
  <si>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</si>
  <si>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</si>
  <si>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</si>
  <si>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</si>
  <si>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</si>
  <si>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</si>
  <si>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</si>
  <si>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</si>
  <si>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</si>
  <si>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</si>
  <si>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</si>
  <si>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</si>
  <si>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</si>
  <si>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</si>
  <si>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</si>
  <si>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</si>
  <si>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</si>
  <si>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</si>
  <si>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</si>
  <si>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</si>
  <si>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</si>
  <si>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</si>
  <si>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</si>
  <si>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</si>
  <si>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</si>
  <si>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</si>
  <si>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</si>
  <si>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</si>
  <si>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</si>
  <si>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</si>
  <si>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</si>
  <si>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</si>
  <si>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</si>
  <si>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</si>
  <si>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</si>
  <si>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</si>
  <si>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</si>
  <si>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</si>
  <si>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</si>
  <si>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</si>
  <si>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</si>
  <si>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</si>
  <si>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</si>
  <si>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</si>
  <si>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</si>
  <si>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</si>
  <si>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</si>
  <si>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</si>
  <si>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</si>
  <si>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</si>
  <si>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</si>
  <si>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</si>
  <si>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</si>
  <si>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</si>
  <si>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</si>
  <si>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</si>
  <si>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</si>
  <si>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</si>
  <si>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</si>
  <si>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</si>
  <si>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</si>
  <si>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</si>
  <si>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</si>
  <si>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</si>
  <si>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</si>
  <si>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</si>
  <si>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</si>
  <si>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</si>
  <si>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</si>
  <si>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</si>
  <si>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</si>
  <si>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</si>
  <si>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</si>
  <si>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</si>
  <si>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</si>
  <si>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</si>
  <si>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</si>
  <si>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</si>
  <si>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</si>
  <si>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</si>
  <si>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</si>
  <si>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</si>
  <si>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</si>
  <si>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</si>
  <si>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</si>
  <si>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</si>
  <si>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</si>
  <si>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</si>
  <si>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</si>
  <si>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</si>
  <si>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</si>
  <si>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</si>
  <si>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</si>
  <si>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</si>
  <si>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</si>
  <si>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</si>
  <si>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</si>
  <si>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</si>
  <si>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</si>
  <si>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</si>
  <si>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</si>
  <si>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</si>
  <si>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</si>
  <si>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</si>
  <si>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</si>
  <si>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</si>
  <si>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</si>
  <si>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</si>
  <si>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</si>
  <si>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</si>
  <si>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</si>
  <si>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</si>
  <si>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</si>
  <si>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</si>
  <si>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</si>
  <si>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</si>
  <si>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</si>
  <si>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</si>
  <si>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</si>
  <si>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</si>
  <si>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</si>
  <si>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</si>
  <si>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</si>
  <si>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</si>
  <si>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</si>
  <si>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</si>
  <si>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</si>
  <si>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</si>
  <si>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</si>
  <si>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</si>
  <si>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</si>
  <si>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</si>
  <si>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</si>
  <si>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</si>
  <si>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</si>
  <si>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</si>
  <si>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</si>
  <si>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</si>
  <si>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</si>
  <si>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</si>
  <si>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</si>
  <si>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</si>
  <si>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</si>
  <si>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</si>
  <si>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</si>
  <si>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</si>
  <si>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</si>
  <si>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</si>
  <si>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</si>
  <si>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</si>
  <si>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</si>
  <si>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</si>
  <si>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</si>
  <si>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</si>
  <si>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</si>
  <si>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</si>
  <si>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</si>
  <si>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</si>
  <si>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</si>
  <si>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</si>
  <si>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</si>
  <si>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</si>
  <si>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</si>
  <si>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</si>
  <si>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</si>
  <si>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</si>
  <si>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</si>
  <si>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</si>
  <si>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</si>
  <si>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</si>
  <si>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</si>
  <si>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</si>
  <si>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</si>
  <si>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</si>
  <si>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</si>
  <si>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</si>
  <si>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</si>
  <si>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</si>
  <si>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</si>
  <si>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</si>
  <si>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</si>
  <si>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</si>
  <si>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</si>
  <si>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</si>
  <si>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</si>
  <si>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</si>
  <si>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</si>
  <si>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</si>
  <si>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</si>
  <si>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</si>
  <si>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</si>
  <si>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</si>
  <si>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</si>
  <si>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</si>
  <si>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</si>
  <si>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</si>
  <si>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</si>
  <si>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</si>
  <si>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</si>
  <si>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</si>
  <si>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</si>
  <si>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</si>
  <si>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</si>
  <si>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</si>
  <si>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</si>
  <si>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</si>
  <si>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</si>
  <si>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</si>
  <si>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</si>
  <si>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</si>
  <si>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</si>
  <si>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</si>
  <si>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</si>
  <si>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</si>
  <si>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</si>
  <si>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</si>
  <si>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</si>
  <si>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</si>
  <si>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</si>
  <si>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</si>
  <si>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</si>
  <si>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</si>
  <si>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</si>
  <si>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</si>
  <si>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</si>
  <si>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</si>
  <si>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</si>
  <si>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</si>
  <si>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</si>
  <si>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</si>
  <si>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</si>
  <si>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</si>
  <si>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</si>
  <si>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</si>
  <si>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</si>
  <si>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</si>
  <si>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</si>
  <si>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</si>
  <si>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</si>
  <si>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</si>
  <si>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</si>
  <si>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</si>
  <si>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</si>
  <si>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</si>
  <si>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</si>
  <si>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</si>
  <si>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</si>
  <si>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</si>
  <si>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</si>
  <si>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</si>
  <si>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</si>
  <si>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</si>
  <si>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</si>
  <si>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</si>
  <si>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</si>
  <si>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</si>
  <si>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</si>
  <si>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</si>
  <si>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</si>
  <si>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</si>
  <si>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</si>
  <si>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</si>
  <si>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</si>
  <si>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</si>
  <si>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</si>
  <si>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</si>
  <si>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</si>
  <si>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</si>
  <si>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</si>
  <si>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</si>
  <si>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</si>
  <si>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</si>
  <si>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</si>
  <si>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</si>
  <si>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</si>
  <si>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</si>
  <si>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</si>
  <si>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</si>
  <si>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</si>
  <si>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</si>
  <si>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</si>
  <si>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</si>
  <si>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</si>
  <si>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</si>
  <si>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</si>
  <si>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</si>
  <si>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</si>
  <si>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</si>
  <si>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</si>
  <si>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</si>
  <si>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</si>
  <si>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</si>
  <si>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</si>
  <si>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</si>
  <si>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</si>
  <si>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</si>
  <si>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</si>
  <si>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</si>
  <si>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</si>
  <si>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</si>
  <si>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</si>
  <si>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</si>
  <si>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</si>
  <si>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</si>
  <si>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</si>
  <si>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</si>
  <si>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</si>
  <si>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</si>
  <si>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</si>
  <si>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</si>
  <si>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</si>
  <si>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</si>
  <si>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</si>
  <si>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</si>
  <si>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</si>
  <si>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</si>
  <si>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</si>
  <si>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</si>
  <si>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</si>
  <si>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</si>
  <si>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</si>
  <si>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</si>
  <si>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</si>
  <si>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</si>
  <si>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</si>
  <si>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</si>
  <si>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</si>
  <si>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</si>
  <si>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</si>
  <si>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</si>
  <si>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</si>
  <si>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</si>
  <si>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</si>
  <si>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</si>
  <si>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</si>
  <si>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</si>
  <si>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</si>
  <si>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</si>
  <si>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</si>
  <si>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</si>
  <si>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</si>
  <si>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</si>
  <si>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</si>
  <si>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</si>
  <si>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</si>
  <si>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</si>
  <si>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</si>
  <si>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</si>
  <si>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</si>
  <si>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</si>
  <si>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</si>
  <si>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</si>
  <si>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</si>
  <si>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</si>
  <si>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</si>
  <si>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</si>
  <si>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</si>
  <si>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</si>
  <si>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</si>
  <si>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</si>
  <si>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</si>
  <si>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</si>
  <si>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</si>
  <si>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</si>
  <si>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</si>
  <si>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</si>
  <si>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</si>
  <si>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</si>
  <si>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</si>
  <si>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</si>
  <si>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</si>
  <si>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</si>
  <si>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</si>
  <si>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</si>
  <si>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</si>
  <si>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</si>
  <si>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</si>
  <si>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</si>
  <si>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</si>
  <si>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</si>
  <si>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</si>
  <si>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</si>
  <si>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</si>
  <si>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</si>
  <si>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</si>
  <si>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</si>
  <si>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</si>
  <si>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</si>
  <si>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</si>
  <si>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</si>
  <si>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</si>
  <si>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</si>
  <si>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</si>
  <si>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</si>
  <si>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</si>
  <si>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</si>
  <si>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</si>
  <si>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</si>
  <si>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</si>
  <si>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</si>
  <si>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</si>
  <si>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</si>
  <si>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</si>
  <si>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</si>
  <si>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</si>
  <si>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</si>
  <si>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</si>
  <si>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</si>
  <si>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</si>
  <si>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</si>
  <si>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</si>
  <si>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</si>
  <si>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</si>
  <si>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</si>
  <si>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</si>
  <si>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</si>
  <si>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</si>
  <si>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</si>
  <si>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</si>
  <si>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</si>
  <si>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</si>
  <si>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</si>
  <si>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</si>
  <si>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</si>
  <si>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</si>
  <si>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</si>
  <si>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</si>
  <si>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</si>
  <si>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</si>
  <si>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</si>
  <si>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</si>
  <si>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</si>
  <si>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</si>
  <si>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</si>
  <si>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</si>
  <si>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</si>
  <si>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</si>
  <si>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</si>
  <si>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</si>
  <si>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</si>
  <si>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</si>
  <si>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</si>
  <si>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</si>
  <si>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</si>
  <si>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</si>
  <si>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</si>
  <si>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</si>
  <si>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</si>
  <si>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</si>
  <si>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</si>
  <si>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</si>
  <si>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</si>
  <si>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</si>
  <si>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</si>
  <si>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</si>
  <si>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</si>
  <si>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</si>
  <si>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</si>
  <si>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</si>
  <si>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</si>
  <si>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</si>
  <si>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</si>
  <si>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</si>
  <si>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</si>
  <si>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</si>
  <si>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</si>
  <si>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</si>
  <si>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</si>
  <si>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</si>
  <si>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</si>
  <si>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</si>
  <si>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</si>
  <si>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</si>
  <si>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</si>
  <si>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</si>
  <si>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</si>
  <si>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</si>
  <si>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</si>
  <si>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</si>
  <si>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</si>
  <si>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</si>
  <si>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</si>
  <si>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</si>
  <si>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</si>
  <si>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</si>
  <si>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</si>
  <si>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</si>
  <si>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</si>
  <si>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</si>
  <si>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</si>
  <si>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</si>
  <si>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</si>
  <si>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</si>
  <si>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</si>
  <si>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</si>
  <si>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</si>
  <si>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</si>
  <si>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</si>
  <si>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</si>
  <si>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</si>
  <si>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</si>
  <si>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</si>
  <si>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</si>
  <si>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</si>
  <si>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</si>
  <si>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</si>
  <si>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</si>
  <si>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</si>
  <si>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</si>
  <si>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</si>
  <si>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</si>
  <si>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</si>
  <si>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</si>
  <si>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</si>
  <si>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</si>
  <si>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</si>
  <si>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</si>
  <si>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</si>
  <si>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</si>
  <si>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</si>
  <si>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</si>
  <si>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</si>
  <si>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</si>
  <si>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</si>
  <si>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</si>
  <si>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</si>
  <si>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</si>
  <si>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</si>
  <si>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</si>
  <si>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</si>
  <si>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</si>
  <si>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</si>
  <si>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</si>
  <si>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</si>
  <si>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</si>
  <si>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</si>
  <si>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</si>
  <si>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</si>
  <si>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</si>
  <si>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</si>
  <si>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</si>
  <si>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</si>
  <si>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</si>
  <si>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</si>
  <si>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</si>
  <si>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</si>
  <si>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</si>
  <si>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</si>
  <si>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</si>
  <si>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</si>
  <si>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</si>
  <si>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</si>
  <si>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</si>
  <si>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</si>
  <si>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</si>
  <si>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</si>
  <si>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</si>
  <si>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</si>
  <si>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</si>
  <si>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</si>
  <si>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</si>
  <si>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</si>
  <si>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</si>
  <si>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</si>
  <si>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</si>
  <si>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</si>
  <si>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</si>
  <si>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</si>
  <si>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</si>
  <si>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</si>
  <si>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</si>
  <si>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</si>
  <si>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</si>
  <si>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</si>
  <si>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</si>
  <si>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</si>
  <si>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</si>
  <si>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</si>
  <si>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</si>
  <si>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</si>
  <si>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</si>
  <si>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</si>
  <si>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</si>
  <si>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</si>
  <si>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</si>
  <si>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</si>
  <si>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</si>
  <si>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</si>
  <si>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</si>
  <si>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</si>
  <si>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</si>
  <si>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</si>
  <si>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</si>
  <si>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</si>
  <si>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</si>
  <si>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</si>
  <si>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</si>
  <si>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</si>
  <si>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</si>
  <si>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</si>
  <si>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</si>
  <si>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</si>
  <si>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</si>
  <si>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</si>
  <si>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</si>
  <si>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</si>
  <si>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</si>
  <si>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</si>
  <si>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</si>
  <si>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</si>
  <si>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</si>
  <si>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</si>
  <si>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</si>
  <si>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</si>
  <si>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</si>
  <si>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</si>
  <si>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</si>
  <si>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</si>
  <si>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</si>
  <si>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</si>
  <si>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</si>
  <si>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</si>
  <si>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</si>
  <si>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</si>
  <si>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</si>
  <si>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</si>
  <si>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</si>
  <si>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</si>
  <si>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</si>
  <si>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</si>
  <si>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</si>
  <si>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</si>
  <si>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</si>
  <si>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</si>
  <si>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</si>
  <si>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</si>
  <si>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</si>
  <si>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</si>
  <si>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</si>
  <si>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</si>
  <si>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</si>
  <si>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</si>
  <si>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</si>
  <si>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</si>
  <si>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</si>
  <si>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</si>
  <si>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</si>
  <si>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</si>
  <si>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</si>
  <si>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</si>
  <si>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</si>
  <si>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</si>
  <si>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</si>
  <si>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</si>
  <si>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</si>
  <si>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</si>
  <si>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</si>
  <si>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</si>
  <si>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</si>
  <si>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</si>
  <si>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</si>
  <si>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</si>
  <si>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</si>
  <si>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</si>
  <si>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</si>
  <si>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</si>
  <si>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</si>
  <si>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</si>
  <si>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</si>
  <si>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</si>
  <si>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</si>
  <si>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</si>
  <si>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</si>
  <si>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</si>
  <si>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</si>
  <si>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</si>
  <si>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</si>
  <si>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</si>
  <si>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</si>
  <si>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</si>
  <si>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</si>
  <si>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</si>
  <si>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</si>
  <si>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</si>
  <si>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</si>
  <si>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</si>
  <si>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</si>
  <si>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</si>
  <si>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</si>
  <si>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</si>
  <si>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</si>
  <si>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</si>
  <si>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</si>
  <si>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</si>
  <si>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</si>
  <si>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</si>
  <si>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</si>
  <si>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</si>
  <si>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</si>
  <si>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</si>
  <si>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</si>
  <si>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</si>
  <si>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</si>
  <si>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</si>
  <si>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</si>
  <si>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</si>
  <si>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</si>
  <si>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</si>
  <si>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</si>
  <si>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</si>
  <si>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</si>
  <si>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</si>
  <si>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</si>
  <si>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</si>
  <si>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</si>
  <si>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</si>
  <si>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</si>
  <si>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</si>
  <si>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</si>
  <si>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</si>
  <si>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</si>
  <si>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</si>
  <si>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</si>
  <si>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</si>
  <si>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</si>
  <si>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</si>
  <si>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</si>
  <si>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</si>
  <si>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</si>
  <si>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</si>
  <si>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</si>
  <si>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</si>
  <si>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</si>
  <si>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</si>
  <si>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</si>
  <si>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</si>
  <si>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</si>
  <si>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</si>
  <si>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</si>
  <si>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</si>
  <si>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</si>
  <si>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</si>
  <si>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</si>
  <si>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</si>
  <si>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</si>
  <si>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</si>
  <si>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</si>
  <si>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</si>
  <si>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</si>
  <si>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</si>
  <si>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</si>
  <si>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</si>
  <si>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</si>
  <si>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</si>
  <si>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</si>
  <si>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</si>
  <si>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</si>
  <si>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</si>
  <si>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</si>
  <si>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</si>
  <si>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</si>
  <si>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</si>
  <si>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</si>
  <si>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</si>
  <si>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</si>
  <si>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</si>
  <si>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</si>
  <si>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</si>
  <si>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</si>
  <si>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</si>
  <si>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</si>
  <si>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</si>
  <si>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</si>
  <si>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</si>
  <si>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</si>
  <si>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</si>
  <si>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</si>
  <si>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</si>
  <si>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</si>
  <si>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</si>
  <si>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</si>
  <si>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</si>
  <si>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</si>
  <si>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</si>
  <si>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</si>
  <si>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</si>
  <si>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</si>
  <si>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</si>
  <si>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</si>
  <si>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</si>
  <si>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</si>
  <si>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</si>
  <si>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</si>
  <si>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</si>
  <si>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</si>
  <si>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</si>
  <si>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</si>
  <si>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</si>
  <si>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</si>
  <si>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</si>
  <si>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</si>
  <si>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</si>
  <si>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</si>
  <si>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</si>
  <si>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</si>
  <si>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</si>
  <si>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</si>
  <si>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</si>
  <si>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</si>
  <si>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</si>
  <si>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</si>
  <si>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</si>
  <si>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</si>
  <si>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</si>
  <si>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</si>
  <si>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</si>
  <si>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</si>
  <si>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</si>
  <si>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</si>
  <si>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</si>
  <si>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</si>
  <si>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</si>
  <si>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</si>
  <si>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</si>
  <si>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</si>
  <si>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</si>
  <si>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</si>
  <si>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</si>
  <si>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</si>
  <si>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</si>
  <si>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</si>
  <si>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</si>
  <si>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</si>
  <si>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</si>
  <si>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</si>
  <si>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</si>
  <si>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</si>
  <si>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</si>
  <si>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</si>
  <si>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</si>
  <si>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</si>
  <si>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</si>
  <si>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</si>
  <si>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</si>
  <si>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</si>
  <si>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</si>
  <si>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</si>
  <si>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</si>
  <si>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</si>
  <si>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</si>
  <si>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</si>
  <si>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</si>
  <si>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</si>
  <si>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</si>
  <si>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</si>
  <si>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</si>
  <si>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</si>
  <si>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</si>
  <si>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</si>
  <si>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</si>
  <si>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</si>
  <si>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</si>
  <si>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</si>
  <si>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</si>
  <si>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</si>
  <si>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</si>
  <si>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</si>
  <si>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</si>
  <si>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</si>
  <si>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</si>
  <si>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</si>
  <si>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</si>
  <si>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</si>
  <si>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</si>
  <si>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</si>
  <si>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</si>
  <si>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</si>
  <si>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</si>
  <si>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</si>
  <si>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</si>
  <si>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</si>
  <si>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</si>
  <si>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</si>
  <si>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</si>
  <si>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</si>
  <si>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</si>
  <si>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</si>
  <si>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</si>
  <si>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</si>
  <si>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</si>
  <si>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</si>
  <si>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</si>
  <si>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</si>
  <si>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</si>
  <si>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</si>
  <si>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</si>
  <si>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</si>
  <si>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</si>
  <si>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</si>
  <si>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</si>
  <si>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</si>
  <si>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</si>
  <si>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</si>
  <si>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</si>
  <si>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</si>
  <si>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</si>
  <si>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</si>
  <si>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</si>
  <si>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</si>
  <si>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</si>
  <si>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</si>
  <si>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</si>
  <si>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</si>
  <si>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</si>
  <si>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</si>
  <si>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</si>
  <si>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</si>
  <si>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</si>
  <si>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</si>
  <si>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</si>
  <si>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</si>
  <si>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</si>
  <si>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</si>
  <si>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</si>
  <si>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</si>
  <si>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</si>
  <si>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</si>
  <si>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</si>
  <si>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</si>
  <si>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</si>
  <si>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</si>
  <si>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</si>
  <si>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</si>
  <si>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</si>
  <si>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</si>
  <si>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</si>
  <si>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</si>
  <si>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</si>
  <si>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</si>
  <si>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</si>
  <si>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</si>
  <si>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</si>
  <si>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</si>
  <si>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</si>
  <si>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</si>
  <si>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</si>
  <si>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</si>
  <si>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</si>
  <si>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</si>
  <si>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</si>
  <si>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</si>
  <si>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</si>
  <si>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</si>
  <si>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</si>
  <si>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</si>
  <si>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</si>
  <si>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</si>
  <si>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</si>
  <si>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</si>
  <si>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</si>
  <si>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</si>
  <si>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</si>
  <si>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</si>
  <si>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</si>
  <si>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</si>
  <si>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</si>
  <si>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</si>
  <si>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</si>
  <si>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</si>
  <si>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</si>
  <si>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</si>
  <si>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</si>
  <si>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</si>
  <si>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</si>
  <si>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</si>
  <si>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</si>
  <si>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</si>
  <si>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</si>
  <si>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</si>
  <si>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</si>
  <si>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</si>
  <si>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</si>
  <si>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</si>
  <si>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</si>
  <si>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</si>
  <si>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</si>
  <si>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</si>
  <si>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</si>
  <si>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</si>
  <si>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</si>
  <si>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</si>
  <si>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</si>
  <si>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</si>
  <si>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</si>
  <si>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</si>
  <si>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</si>
  <si>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</si>
  <si>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</si>
  <si>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</si>
  <si>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</si>
  <si>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</si>
  <si>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</si>
  <si>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</si>
  <si>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</si>
  <si>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</si>
  <si>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</si>
  <si>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</si>
  <si>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</si>
  <si>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</si>
  <si>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</si>
  <si>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</si>
  <si>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</si>
  <si>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</si>
  <si>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</si>
  <si>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</si>
  <si>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</si>
  <si>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</si>
  <si>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</si>
  <si>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</si>
  <si>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</si>
  <si>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</si>
  <si>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</si>
  <si>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</si>
  <si>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</si>
  <si>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</si>
  <si>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</si>
  <si>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</si>
  <si>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</si>
  <si>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</si>
  <si>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</si>
  <si>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</si>
  <si>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</si>
  <si>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</si>
  <si>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</si>
  <si>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</si>
  <si>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</si>
  <si>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</si>
  <si>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</si>
  <si>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</si>
  <si>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</si>
  <si>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</si>
  <si>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</si>
  <si>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</si>
  <si>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</si>
  <si>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</si>
  <si>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</si>
  <si>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</si>
  <si>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</si>
  <si>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</si>
  <si>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</si>
  <si>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</si>
  <si>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</si>
  <si>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</si>
  <si>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</si>
  <si>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</si>
  <si>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</si>
  <si>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</si>
  <si>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</si>
  <si>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</si>
  <si>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</si>
  <si>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</si>
  <si>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</si>
  <si>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</si>
  <si>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</si>
  <si>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</si>
  <si>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</si>
  <si>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</si>
  <si>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</si>
  <si>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</si>
  <si>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</si>
  <si>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</si>
  <si>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</si>
  <si>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</si>
  <si>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</si>
  <si>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</si>
  <si>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</si>
  <si>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</si>
  <si>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</si>
  <si>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</si>
  <si>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</si>
  <si>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</si>
  <si>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</si>
  <si>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</si>
  <si>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</si>
  <si>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</si>
  <si>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</si>
  <si>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</si>
  <si>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</si>
  <si>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</si>
  <si>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</si>
  <si>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</si>
  <si>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</si>
  <si>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</si>
  <si>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</si>
  <si>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</si>
  <si>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</si>
  <si>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</si>
  <si>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</si>
  <si>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</si>
  <si>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</si>
  <si>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</si>
  <si>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</si>
  <si>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</si>
  <si>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</si>
  <si>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</si>
  <si>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</si>
  <si>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</si>
  <si>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</si>
  <si>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</si>
  <si>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</si>
  <si>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</si>
  <si>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</si>
  <si>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</si>
  <si>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</si>
  <si>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</si>
  <si>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</si>
  <si>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</si>
  <si>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</si>
  <si>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</si>
  <si>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</si>
  <si>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</si>
  <si>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</si>
  <si>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</si>
  <si>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</si>
  <si>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</si>
  <si>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</si>
  <si>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</si>
  <si>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</si>
  <si>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</si>
  <si>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</si>
  <si>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</si>
  <si>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</si>
  <si>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</si>
  <si>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</si>
  <si>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</si>
  <si>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</si>
  <si>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</si>
  <si>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</si>
  <si>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</si>
  <si>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</si>
  <si>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</si>
  <si>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</si>
  <si>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</si>
  <si>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</si>
  <si>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</si>
  <si>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</si>
  <si>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</si>
  <si>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</si>
  <si>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</si>
  <si>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</si>
  <si>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</si>
  <si>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</si>
  <si>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</si>
  <si>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</si>
  <si>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</si>
  <si>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</si>
  <si>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</si>
  <si>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</si>
  <si>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</si>
  <si>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</si>
  <si>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</si>
  <si>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</si>
  <si>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</si>
  <si>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</si>
  <si>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</si>
  <si>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</si>
  <si>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</si>
  <si>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</si>
  <si>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</si>
  <si>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</si>
  <si>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</si>
  <si>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</si>
  <si>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</si>
  <si>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</si>
  <si>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</si>
  <si>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</si>
  <si>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</si>
  <si>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</si>
  <si>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</si>
  <si>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</si>
  <si>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</si>
  <si>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</si>
  <si>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</si>
  <si>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</si>
  <si>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</si>
  <si>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</si>
  <si>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</si>
  <si>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</si>
  <si>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</si>
  <si>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</si>
  <si>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</si>
  <si>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</si>
  <si>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</si>
  <si>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</si>
  <si>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</si>
  <si>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</si>
  <si>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</si>
  <si>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</si>
  <si>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</si>
  <si>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</si>
  <si>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</si>
  <si>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</si>
  <si>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</si>
  <si>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</si>
  <si>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</si>
  <si>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</si>
  <si>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</si>
  <si>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</si>
  <si>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</si>
  <si>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</si>
  <si>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</si>
  <si>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</si>
  <si>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</si>
  <si>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</si>
  <si>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</si>
  <si>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</si>
  <si>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</si>
  <si>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</si>
  <si>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</si>
  <si>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</si>
  <si>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</si>
  <si>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</si>
  <si>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</si>
  <si>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</si>
  <si>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</si>
  <si>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</si>
  <si>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</si>
  <si>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</si>
  <si>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</si>
  <si>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</si>
  <si>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</si>
  <si>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</si>
  <si>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</si>
  <si>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</si>
  <si>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</si>
  <si>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</si>
  <si>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</si>
  <si>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</si>
  <si>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</si>
  <si>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</si>
  <si>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</si>
  <si>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</si>
  <si>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</si>
  <si>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</si>
  <si>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</si>
  <si>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</si>
  <si>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</si>
  <si>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</si>
  <si>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</si>
  <si>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</si>
  <si>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</si>
  <si>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</si>
  <si>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</si>
  <si>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</si>
  <si>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</si>
  <si>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</si>
  <si>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</si>
  <si>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</si>
  <si>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</si>
  <si>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</si>
  <si>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</si>
  <si>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</si>
  <si>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</si>
  <si>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</si>
  <si>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</si>
  <si>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</si>
  <si>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</si>
  <si>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</si>
  <si>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</si>
  <si>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</si>
  <si>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</si>
  <si>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</si>
  <si>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</si>
  <si>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</si>
  <si>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</si>
  <si>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</si>
  <si>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</si>
  <si>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</si>
  <si>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</si>
  <si>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</si>
  <si>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</si>
  <si>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</si>
  <si>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</si>
  <si>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</si>
  <si>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</si>
  <si>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</si>
  <si>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</si>
  <si>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</si>
  <si>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</si>
  <si>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</si>
  <si>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</si>
  <si>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</si>
  <si>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</si>
  <si>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</si>
  <si>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</si>
  <si>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</si>
  <si>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</si>
  <si>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</si>
  <si>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</si>
  <si>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</si>
  <si>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</si>
  <si>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</si>
  <si>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</si>
  <si>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</si>
  <si>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</si>
  <si>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</si>
  <si>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</si>
  <si>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</si>
  <si>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</si>
  <si>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</si>
  <si>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</si>
  <si>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</si>
  <si>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</si>
  <si>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</si>
  <si>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</si>
  <si>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</si>
  <si>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</si>
  <si>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</si>
  <si>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</si>
  <si>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</si>
  <si>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</si>
  <si>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</si>
  <si>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</si>
  <si>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</si>
  <si>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</si>
  <si>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</si>
  <si>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</si>
  <si>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</si>
  <si>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</si>
  <si>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</si>
  <si>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</si>
  <si>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</si>
  <si>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</si>
  <si>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</si>
  <si>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</si>
  <si>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</si>
  <si>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</si>
  <si>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</si>
  <si>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</si>
  <si>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</si>
  <si>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</si>
  <si>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</si>
  <si>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</si>
  <si>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</si>
  <si>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</si>
  <si>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</si>
  <si>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</si>
  <si>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</si>
  <si>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</si>
  <si>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</si>
  <si>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</si>
  <si>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</si>
  <si>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</si>
  <si>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</si>
  <si>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</si>
  <si>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</si>
  <si>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</si>
  <si>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</si>
  <si>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</si>
  <si>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</si>
  <si>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</si>
  <si>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</si>
  <si>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</si>
  <si>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</si>
  <si>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</si>
  <si>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</si>
  <si>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</si>
  <si>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</si>
  <si>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</si>
  <si>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</si>
  <si>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</si>
  <si>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</si>
  <si>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</si>
  <si>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</si>
  <si>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</si>
  <si>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</si>
  <si>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</si>
  <si>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</si>
  <si>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</si>
  <si>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</si>
  <si>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</si>
  <si>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</si>
  <si>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</si>
  <si>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</si>
  <si>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</si>
  <si>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</si>
  <si>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</si>
  <si>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</si>
  <si>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</si>
  <si>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</si>
  <si>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</si>
  <si>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</si>
  <si>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</si>
  <si>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</si>
  <si>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</si>
  <si>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</si>
  <si>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</si>
  <si>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</si>
  <si>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</si>
  <si>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</si>
  <si>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</si>
  <si>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</si>
  <si>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</si>
  <si>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</si>
  <si>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</si>
  <si>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</si>
  <si>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</si>
  <si>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</si>
  <si>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</si>
  <si>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</si>
  <si>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</si>
  <si>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</si>
  <si>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</si>
  <si>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</si>
  <si>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</si>
  <si>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</si>
  <si>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</si>
  <si>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</si>
  <si>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</si>
  <si>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</si>
  <si>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</si>
  <si>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</si>
  <si>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</si>
  <si>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</si>
  <si>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</si>
  <si>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</si>
  <si>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</si>
  <si>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</si>
  <si>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</si>
  <si>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</si>
  <si>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</si>
  <si>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</si>
  <si>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</si>
  <si>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</si>
  <si>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</si>
  <si>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</si>
  <si>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</si>
  <si>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</si>
  <si>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</si>
  <si>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</si>
  <si>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</si>
  <si>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</si>
  <si>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</si>
  <si>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</si>
  <si>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</si>
  <si>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</si>
  <si>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</si>
  <si>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</si>
  <si>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</si>
  <si>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</si>
  <si>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</si>
  <si>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</si>
  <si>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</si>
  <si>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</si>
  <si>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</si>
  <si>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</si>
  <si>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</si>
  <si>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</si>
  <si>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</si>
  <si>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</si>
  <si>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</si>
  <si>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</si>
  <si>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</si>
  <si>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</si>
  <si>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</si>
  <si>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</si>
  <si>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</si>
  <si>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</si>
  <si>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</si>
  <si>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</si>
  <si>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</si>
  <si>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</si>
  <si>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</si>
  <si>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</si>
  <si>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</si>
  <si>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</si>
  <si>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</si>
  <si>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</si>
  <si>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</si>
  <si>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</si>
  <si>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</si>
  <si>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</si>
  <si>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</si>
  <si>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</si>
  <si>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</si>
  <si>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</si>
  <si>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</si>
  <si>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</si>
  <si>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</si>
  <si>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</si>
  <si>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</si>
  <si>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</si>
  <si>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</si>
  <si>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</si>
  <si>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</si>
  <si>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</si>
  <si>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</si>
  <si>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</si>
  <si>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</si>
  <si>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</si>
  <si>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</si>
  <si>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</si>
  <si>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</si>
  <si>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</si>
  <si>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</si>
  <si>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</si>
  <si>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</si>
  <si>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</si>
  <si>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</si>
  <si>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</si>
  <si>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</si>
  <si>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</si>
  <si>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</si>
  <si>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</si>
  <si>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</si>
  <si>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</si>
  <si>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</si>
  <si>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</si>
  <si>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</si>
  <si>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</si>
  <si>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</si>
  <si>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</si>
  <si>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</si>
  <si>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</si>
  <si>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</si>
  <si>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</si>
  <si>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</si>
  <si>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</si>
  <si>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</si>
  <si>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</si>
  <si>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</si>
  <si>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</si>
  <si>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</si>
  <si>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</si>
  <si>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</si>
  <si>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</si>
  <si>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</si>
  <si>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</si>
  <si>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</si>
  <si>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</si>
  <si>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</si>
  <si>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</si>
  <si>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</si>
  <si>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</si>
  <si>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</si>
  <si>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</si>
  <si>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</si>
  <si>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</si>
  <si>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</si>
  <si>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</si>
  <si>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</si>
  <si>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</si>
  <si>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</si>
  <si>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</si>
  <si>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</si>
  <si>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</si>
  <si>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</si>
  <si>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</si>
  <si>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</si>
  <si>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</si>
  <si>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</si>
  <si>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</si>
  <si>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</si>
  <si>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</si>
  <si>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</si>
  <si>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</si>
  <si>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</si>
  <si>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</si>
  <si>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</si>
  <si>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</si>
  <si>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</si>
  <si>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</si>
  <si>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</si>
  <si>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</si>
  <si>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</si>
  <si>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</si>
  <si>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</si>
  <si>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</si>
  <si>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</si>
  <si>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</si>
  <si>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</si>
  <si>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</si>
  <si>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</si>
  <si>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</si>
  <si>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</si>
  <si>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</si>
  <si>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</si>
  <si>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</si>
  <si>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</si>
  <si>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</si>
  <si>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</si>
  <si>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</si>
  <si>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</si>
  <si>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</si>
  <si>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</si>
  <si>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</si>
  <si>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</si>
  <si>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</si>
  <si>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</si>
  <si>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</si>
  <si>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</si>
  <si>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</si>
  <si>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</si>
  <si>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</si>
  <si>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</si>
  <si>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</si>
  <si>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</si>
  <si>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</si>
  <si>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</si>
  <si>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</si>
  <si>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</si>
  <si>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</si>
  <si>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</si>
  <si>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</si>
  <si>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</si>
  <si>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</si>
  <si>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</si>
  <si>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</si>
  <si>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</si>
  <si>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</si>
  <si>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</si>
  <si>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</si>
  <si>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</si>
  <si>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</si>
  <si>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</si>
  <si>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</si>
  <si>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</si>
  <si>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</si>
  <si>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</si>
  <si>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</si>
  <si>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</si>
  <si>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</si>
  <si>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</si>
  <si>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</si>
  <si>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</si>
  <si>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</si>
  <si>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</si>
  <si>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</si>
  <si>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</si>
  <si>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</si>
  <si>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</si>
  <si>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</si>
  <si>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</si>
  <si>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</si>
  <si>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</si>
  <si>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</si>
  <si>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</si>
  <si>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</si>
  <si>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</si>
  <si>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</si>
  <si>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</si>
  <si>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</si>
  <si>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</si>
  <si>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</si>
  <si>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</si>
  <si>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</si>
  <si>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</si>
  <si>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</si>
  <si>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</si>
  <si>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</si>
  <si>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</si>
  <si>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</si>
  <si>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</si>
  <si>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</si>
  <si>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</si>
  <si>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</si>
  <si>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</si>
  <si>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</si>
  <si>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</si>
  <si>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</si>
  <si>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</si>
  <si>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</si>
  <si>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</si>
  <si>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</si>
  <si>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</si>
  <si>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</si>
  <si>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</si>
  <si>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</si>
  <si>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</si>
  <si>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</si>
  <si>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</si>
  <si>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</si>
  <si>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</si>
  <si>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</si>
  <si>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</si>
  <si>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</si>
  <si>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</si>
  <si>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</si>
  <si>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</si>
  <si>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</si>
  <si>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</si>
  <si>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</si>
  <si>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</si>
  <si>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</si>
  <si>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</si>
  <si>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</si>
  <si>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</si>
  <si>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</si>
  <si>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</si>
  <si>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</si>
  <si>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</si>
  <si>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</si>
  <si>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</si>
  <si>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</si>
  <si>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</si>
  <si>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</si>
  <si>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</si>
  <si>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</si>
  <si>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</si>
  <si>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</si>
  <si>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</si>
  <si>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</si>
  <si>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</si>
  <si>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</si>
  <si>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</si>
  <si>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</si>
  <si>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</si>
  <si>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</si>
  <si>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</si>
  <si>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</si>
  <si>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</si>
  <si>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</si>
  <si>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</si>
  <si>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</si>
  <si>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</si>
  <si>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</si>
  <si>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</si>
  <si>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</si>
  <si>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</si>
  <si>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</si>
  <si>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</si>
  <si>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</si>
  <si>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</si>
  <si>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</si>
  <si>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</si>
  <si>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</si>
  <si>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</si>
  <si>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</si>
  <si>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</si>
  <si>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</si>
  <si>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</si>
  <si>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</si>
  <si>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</si>
  <si>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</si>
  <si>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</si>
  <si>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</si>
  <si>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</si>
  <si>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</si>
  <si>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</si>
  <si>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</si>
  <si>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</si>
  <si>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</si>
  <si>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</si>
  <si>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</si>
  <si>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</si>
  <si>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</si>
  <si>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</si>
  <si>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</si>
  <si>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</si>
  <si>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</si>
  <si>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</si>
  <si>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</si>
  <si>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</si>
  <si>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</si>
  <si>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</si>
  <si>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</si>
  <si>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</si>
  <si>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</si>
  <si>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</si>
  <si>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</si>
  <si>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</si>
  <si>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</si>
  <si>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</si>
  <si>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</si>
  <si>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</si>
  <si>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</si>
  <si>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</si>
  <si>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</si>
  <si>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</si>
  <si>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</si>
  <si>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</si>
  <si>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</si>
  <si>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</si>
  <si>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</si>
  <si>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</si>
  <si>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</si>
  <si>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</si>
  <si>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</si>
  <si>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</si>
  <si>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</si>
  <si>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</si>
  <si>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</si>
  <si>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</si>
  <si>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</si>
  <si>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</si>
  <si>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</si>
  <si>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</si>
  <si>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</si>
  <si>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</si>
  <si>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</si>
  <si>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</si>
  <si>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</si>
  <si>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</si>
  <si>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</si>
  <si>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</si>
  <si>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</si>
  <si>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</si>
  <si>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</si>
  <si>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</si>
  <si>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</si>
  <si>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</si>
  <si>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</si>
  <si>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</si>
  <si>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</si>
  <si>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</si>
  <si>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</si>
  <si>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</si>
  <si>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</si>
  <si>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</si>
  <si>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</si>
  <si>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</si>
  <si>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</si>
  <si>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</si>
  <si>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</si>
  <si>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</si>
  <si>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</si>
  <si>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</si>
  <si>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</si>
  <si>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</si>
  <si>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</si>
  <si>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</si>
  <si>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</si>
  <si>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</si>
  <si>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</si>
  <si>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</si>
  <si>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</si>
  <si>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</si>
  <si>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</si>
  <si>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</si>
  <si>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</si>
  <si>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</si>
  <si>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</si>
  <si>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</si>
  <si>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</si>
  <si>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</si>
  <si>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</si>
  <si>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</si>
  <si>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</si>
  <si>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</si>
  <si>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</si>
  <si>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</si>
  <si>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</si>
  <si>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</si>
  <si>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</si>
  <si>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</si>
  <si>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</si>
  <si>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</si>
  <si>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</si>
  <si>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</si>
  <si>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</si>
  <si>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</si>
  <si>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</si>
  <si>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</si>
  <si>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</si>
  <si>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</si>
  <si>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</si>
  <si>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</si>
  <si>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</si>
  <si>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</si>
  <si>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</si>
  <si>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</si>
  <si>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</si>
  <si>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</si>
  <si>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</si>
  <si>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</si>
  <si>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</si>
  <si>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</si>
  <si>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</si>
  <si>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</si>
  <si>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</si>
  <si>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</si>
  <si>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</si>
  <si>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</si>
  <si>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</si>
  <si>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</si>
  <si>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</si>
  <si>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</si>
  <si>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</si>
  <si>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</si>
  <si>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</si>
  <si>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</si>
  <si>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</si>
  <si>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</si>
  <si>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</si>
  <si>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</si>
  <si>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</si>
  <si>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</si>
  <si>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</si>
  <si>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</si>
  <si>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</si>
  <si>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</si>
  <si>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</si>
  <si>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</si>
  <si>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</si>
  <si>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</si>
  <si>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</si>
  <si>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</si>
  <si>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</si>
  <si>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</si>
  <si>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</si>
  <si>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</si>
  <si>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</si>
  <si>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</si>
  <si>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</si>
  <si>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</si>
  <si>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</si>
  <si>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</si>
  <si>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</si>
  <si>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</si>
  <si>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</si>
  <si>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</si>
  <si>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</si>
  <si>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</si>
  <si>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</si>
  <si>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</si>
  <si>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</si>
  <si>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</si>
  <si>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</si>
  <si>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</si>
  <si>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</si>
  <si>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</si>
  <si>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</si>
  <si>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</si>
  <si>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</si>
  <si>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</si>
  <si>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</si>
  <si>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</si>
  <si>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</si>
  <si>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</si>
  <si>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</si>
  <si>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</si>
  <si>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</si>
  <si>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</si>
  <si>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</si>
  <si>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</si>
  <si>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</si>
  <si>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</si>
  <si>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</si>
  <si>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</si>
  <si>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</si>
  <si>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</si>
  <si>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</si>
  <si>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</si>
  <si>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</si>
  <si>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</si>
  <si>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</si>
  <si>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</si>
  <si>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</si>
  <si>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</si>
  <si>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</si>
  <si>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</si>
  <si>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</si>
  <si>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</si>
  <si>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</si>
  <si>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</si>
  <si>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</si>
  <si>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</si>
  <si>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</si>
  <si>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</si>
  <si>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</si>
  <si>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</si>
  <si>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</si>
  <si>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</si>
  <si>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</si>
  <si>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</si>
  <si>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</si>
  <si>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</si>
  <si>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</si>
  <si>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</si>
  <si>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</si>
  <si>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</si>
  <si>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</si>
  <si>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</si>
  <si>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</si>
  <si>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</si>
  <si>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</si>
  <si>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</si>
  <si>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</si>
  <si>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</si>
  <si>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</si>
  <si>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</si>
  <si>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</si>
  <si>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</si>
  <si>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</si>
  <si>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</si>
  <si>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</si>
  <si>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</si>
  <si>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</si>
  <si>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</si>
  <si>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</si>
  <si>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</si>
  <si>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</si>
  <si>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</si>
  <si>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</si>
  <si>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</si>
  <si>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</si>
  <si>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</si>
  <si>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</si>
  <si>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</si>
  <si>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</si>
  <si>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</si>
  <si>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</si>
  <si>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</si>
  <si>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</si>
  <si>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</si>
  <si>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</si>
  <si>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</si>
  <si>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</si>
  <si>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</si>
  <si>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</si>
  <si>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</si>
  <si>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</si>
  <si>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</si>
  <si>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</si>
  <si>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</si>
  <si>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</si>
  <si>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</si>
  <si>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</si>
  <si>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</si>
  <si>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</si>
  <si>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</si>
  <si>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</si>
  <si>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</si>
  <si>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</si>
  <si>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</si>
  <si>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</si>
  <si>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</si>
  <si>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</si>
  <si>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</si>
  <si>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</si>
  <si>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</si>
  <si>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</si>
  <si>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</si>
  <si>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</si>
  <si>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</si>
  <si>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</si>
  <si>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</si>
  <si>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</si>
  <si>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</si>
  <si>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</si>
  <si>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</si>
  <si>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</si>
  <si>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</si>
  <si>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</si>
  <si>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</si>
  <si>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</si>
  <si>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</si>
  <si>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</si>
  <si>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</si>
  <si>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</si>
  <si>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</si>
  <si>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</si>
  <si>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</si>
  <si>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</si>
  <si>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</si>
  <si>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</si>
  <si>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</si>
  <si>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</si>
  <si>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</si>
  <si>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</si>
  <si>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</si>
  <si>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</si>
  <si>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</si>
  <si>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</si>
  <si>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</si>
  <si>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</si>
  <si>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</si>
  <si>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</si>
  <si>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</si>
  <si>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</si>
  <si>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</si>
  <si>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</si>
  <si>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</si>
  <si>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</si>
  <si>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</si>
  <si>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</si>
  <si>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</si>
  <si>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</si>
  <si>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</si>
  <si>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</si>
  <si>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</si>
  <si>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</si>
  <si>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</si>
  <si>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</si>
  <si>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</si>
  <si>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</si>
  <si>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</si>
  <si>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</si>
  <si>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</si>
  <si>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</si>
  <si>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</si>
  <si>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</si>
  <si>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</si>
  <si>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</si>
  <si>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</si>
  <si>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</si>
  <si>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</si>
  <si>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</si>
  <si>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</si>
  <si>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</si>
  <si>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</si>
  <si>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</si>
  <si>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</si>
  <si>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</si>
  <si>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</si>
  <si>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</si>
  <si>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</si>
  <si>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</si>
  <si>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</si>
  <si>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</si>
  <si>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</si>
  <si>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</si>
  <si>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</si>
  <si>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</si>
  <si>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</si>
  <si>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</si>
  <si>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</si>
  <si>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</si>
  <si>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</si>
  <si>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</si>
  <si>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</si>
  <si>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</si>
  <si>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</si>
  <si>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</si>
  <si>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</si>
  <si>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</si>
  <si>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</si>
  <si>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</si>
  <si>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</si>
  <si>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</si>
  <si>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</si>
  <si>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</si>
  <si>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</si>
  <si>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</si>
  <si>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</si>
  <si>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</si>
  <si>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</si>
  <si>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</si>
  <si>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</si>
  <si>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</si>
  <si>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</si>
  <si>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</si>
  <si>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</si>
  <si>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</si>
  <si>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</si>
  <si>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</si>
  <si>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</si>
  <si>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</si>
  <si>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</si>
  <si>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</si>
  <si>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</si>
  <si>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</si>
  <si>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</si>
  <si>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</si>
  <si>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</si>
  <si>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</si>
  <si>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</si>
  <si>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</si>
  <si>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</si>
  <si>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</si>
  <si>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</si>
  <si>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</si>
  <si>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</si>
  <si>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</si>
  <si>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</si>
  <si>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</si>
  <si>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</si>
  <si>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</si>
  <si>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</si>
  <si>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</si>
  <si>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</si>
  <si>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</si>
  <si>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</si>
  <si>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</si>
  <si>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</si>
  <si>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</si>
  <si>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</si>
  <si>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</si>
  <si>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</si>
  <si>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</si>
  <si>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</si>
  <si>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</si>
  <si>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</si>
  <si>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</si>
  <si>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</si>
  <si>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</si>
  <si>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</si>
  <si>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</si>
  <si>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</si>
  <si>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</si>
  <si>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</si>
  <si>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</si>
  <si>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</si>
  <si>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</si>
  <si>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</si>
  <si>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</si>
  <si>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</si>
  <si>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</si>
  <si>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</si>
  <si>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</si>
  <si>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</si>
  <si>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</si>
  <si>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</si>
  <si>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</si>
  <si>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</si>
  <si>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</si>
  <si>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</si>
  <si>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</si>
  <si>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</si>
  <si>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</si>
  <si>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</si>
  <si>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</si>
  <si>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</si>
  <si>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</si>
  <si>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</si>
  <si>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</si>
  <si>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</si>
  <si>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</si>
  <si>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</si>
  <si>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</si>
  <si>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</si>
  <si>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</si>
  <si>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</si>
  <si>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</si>
  <si>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</si>
  <si>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</si>
  <si>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</si>
  <si>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</si>
  <si>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</si>
  <si>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</si>
  <si>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</si>
  <si>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</si>
  <si>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</si>
  <si>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</si>
  <si>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</si>
  <si>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</si>
  <si>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</si>
  <si>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</si>
  <si>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</si>
  <si>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</si>
  <si>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</si>
  <si>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</si>
  <si>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</si>
  <si>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</si>
  <si>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</si>
  <si>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</si>
  <si>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</si>
  <si>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</si>
  <si>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</si>
  <si>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</si>
  <si>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</si>
  <si>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</si>
  <si>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</si>
  <si>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</si>
  <si>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</si>
  <si>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</si>
  <si>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</si>
  <si>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</si>
  <si>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</si>
  <si>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</si>
  <si>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</si>
  <si>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</si>
  <si>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</si>
  <si>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</si>
  <si>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</si>
  <si>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</si>
  <si>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</si>
  <si>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</si>
  <si>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</si>
  <si>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</si>
  <si>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</si>
  <si>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</si>
  <si>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</si>
  <si>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</si>
  <si>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</si>
  <si>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</si>
  <si>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</si>
  <si>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</si>
  <si>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</si>
  <si>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</si>
  <si>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</si>
  <si>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</si>
  <si>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</si>
  <si>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</si>
  <si>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</si>
  <si>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</si>
  <si>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</si>
  <si>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</si>
  <si>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</si>
  <si>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</si>
  <si>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</si>
  <si>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</si>
  <si>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</si>
  <si>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</si>
  <si>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</si>
  <si>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</si>
  <si>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</si>
  <si>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</si>
  <si>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</si>
  <si>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</si>
  <si>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</si>
  <si>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</si>
  <si>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</si>
  <si>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</si>
  <si>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</si>
  <si>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</si>
  <si>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</si>
  <si>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</si>
  <si>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</si>
  <si>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</si>
  <si>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</si>
  <si>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</si>
  <si>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</si>
  <si>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</si>
  <si>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</si>
  <si>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</si>
  <si>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</si>
  <si>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</si>
  <si>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</si>
  <si>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</si>
  <si>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</si>
  <si>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</si>
  <si>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</si>
  <si>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</si>
  <si>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</si>
  <si>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</si>
  <si>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</si>
  <si>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</si>
  <si>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</si>
  <si>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</si>
  <si>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</si>
  <si>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</si>
  <si>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</si>
  <si>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</si>
  <si>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</si>
  <si>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</si>
  <si>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</si>
  <si>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</si>
  <si>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</si>
  <si>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</si>
  <si>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</si>
  <si>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</si>
  <si>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</si>
  <si>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</si>
  <si>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</si>
  <si>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</si>
  <si>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</si>
  <si>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</si>
  <si>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</si>
  <si>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</si>
  <si>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</si>
  <si>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</si>
  <si>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</si>
  <si>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</si>
  <si>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</si>
  <si>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</si>
  <si>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</si>
  <si>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</si>
  <si>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</si>
  <si>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</si>
  <si>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</si>
  <si>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</si>
  <si>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</si>
  <si>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</si>
  <si>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</si>
  <si>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</si>
  <si>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</si>
  <si>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</si>
  <si>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</si>
  <si>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</si>
  <si>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</si>
  <si>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</si>
  <si>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</si>
  <si>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</si>
  <si>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</si>
  <si>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</si>
  <si>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</si>
  <si>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</si>
  <si>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</si>
  <si>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</si>
  <si>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</si>
  <si>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</si>
  <si>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</si>
  <si>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</si>
  <si>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</si>
  <si>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</si>
  <si>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</si>
  <si>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</si>
  <si>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</si>
  <si>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</si>
  <si>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</si>
  <si>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</si>
  <si>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</si>
  <si>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</si>
  <si>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</si>
  <si>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</si>
  <si>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</si>
  <si>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</si>
  <si>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</si>
  <si>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</si>
  <si>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</si>
  <si>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</si>
  <si>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</si>
  <si>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</si>
  <si>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</si>
  <si>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</si>
  <si>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</si>
  <si>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</si>
  <si>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</si>
  <si>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</si>
  <si>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</si>
  <si>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</si>
  <si>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</si>
  <si>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</si>
  <si>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</si>
  <si>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</si>
  <si>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</si>
  <si>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</si>
  <si>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</si>
  <si>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</si>
  <si>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</si>
  <si>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</si>
  <si>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</si>
  <si>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</si>
  <si>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</si>
  <si>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</si>
  <si>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</si>
  <si>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</si>
  <si>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</si>
  <si>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</si>
  <si>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</si>
  <si>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</si>
  <si>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</si>
  <si>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</si>
  <si>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</si>
  <si>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</si>
  <si>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</si>
  <si>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</si>
  <si>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</si>
  <si>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</si>
  <si>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</si>
  <si>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</si>
  <si>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</si>
  <si>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</si>
  <si>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</si>
  <si>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</si>
  <si>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</si>
  <si>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</si>
  <si>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</si>
  <si>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</si>
  <si>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</si>
  <si>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</si>
  <si>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</si>
  <si>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</si>
  <si>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</si>
  <si>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</si>
  <si>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</si>
  <si>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</si>
  <si>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</si>
  <si>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</si>
  <si>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</si>
  <si>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</si>
  <si>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</si>
  <si>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</si>
  <si>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</si>
  <si>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</si>
  <si>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</si>
  <si>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</si>
  <si>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</si>
  <si>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</si>
  <si>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</si>
  <si>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</si>
  <si>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</si>
  <si>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</si>
  <si>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</si>
  <si>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</si>
  <si>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</si>
  <si>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</si>
  <si>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</si>
  <si>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</si>
  <si>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</si>
  <si>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</si>
  <si>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</si>
  <si>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</si>
  <si>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</si>
  <si>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</si>
  <si>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</si>
  <si>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</si>
  <si>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</si>
  <si>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</si>
  <si>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</si>
  <si>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</si>
  <si>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</si>
  <si>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</si>
  <si>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</si>
  <si>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</si>
  <si>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</si>
  <si>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</si>
  <si>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</si>
  <si>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</si>
  <si>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</si>
  <si>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</si>
  <si>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</si>
  <si>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</si>
  <si>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</si>
  <si>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</si>
  <si>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</si>
  <si>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</si>
  <si>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</si>
  <si>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</si>
  <si>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</si>
  <si>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</si>
  <si>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</si>
  <si>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</si>
  <si>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</si>
  <si>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</si>
  <si>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</si>
  <si>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</si>
  <si>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</si>
  <si>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</si>
  <si>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</si>
  <si>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</si>
  <si>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</si>
  <si>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</si>
  <si>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</si>
  <si>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</si>
  <si>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</si>
  <si>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</si>
  <si>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</si>
  <si>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</si>
  <si>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</si>
  <si>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</si>
  <si>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</si>
  <si>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</si>
  <si>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</si>
  <si>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</si>
  <si>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</si>
  <si>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</si>
  <si>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</si>
  <si>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</si>
  <si>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</si>
  <si>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</si>
  <si>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</si>
  <si>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</si>
  <si>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</si>
  <si>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</si>
  <si>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</si>
  <si>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</si>
  <si>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</si>
  <si>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</si>
  <si>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</si>
  <si>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</si>
  <si>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</si>
  <si>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</si>
  <si>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</si>
  <si>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</si>
  <si>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</si>
  <si>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</si>
  <si>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</si>
  <si>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</si>
  <si>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</si>
  <si>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</si>
  <si>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</si>
  <si>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</si>
  <si>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</si>
  <si>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</si>
  <si>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</si>
  <si>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</si>
  <si>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</si>
  <si>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</si>
  <si>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</si>
  <si>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</si>
  <si>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</si>
  <si>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</si>
  <si>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</si>
  <si>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</si>
  <si>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</si>
  <si>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</si>
  <si>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</si>
  <si>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</si>
  <si>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</si>
  <si>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</si>
  <si>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</si>
  <si>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</si>
  <si>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</si>
  <si>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</si>
  <si>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</si>
  <si>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</si>
  <si>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</si>
  <si>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</si>
  <si>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</si>
  <si>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</si>
  <si>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</si>
  <si>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</si>
  <si>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</si>
  <si>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</si>
  <si>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</si>
  <si>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</si>
  <si>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</si>
  <si>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</si>
  <si>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</si>
  <si>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</si>
  <si>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</si>
  <si>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</si>
  <si>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</si>
  <si>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</si>
  <si>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</si>
  <si>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</si>
  <si>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</si>
  <si>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</si>
  <si>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</si>
  <si>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</si>
  <si>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</si>
  <si>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</si>
  <si>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</si>
  <si>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</si>
  <si>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</si>
  <si>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</si>
  <si>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</si>
  <si>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</si>
  <si>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</si>
  <si>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</si>
  <si>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</si>
  <si>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</si>
  <si>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</si>
  <si>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</si>
  <si>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</si>
  <si>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</si>
  <si>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</si>
  <si>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</si>
  <si>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</si>
  <si>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</si>
  <si>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</si>
  <si>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</si>
  <si>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</si>
  <si>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</si>
  <si>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</si>
  <si>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</si>
  <si>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</si>
  <si>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</si>
  <si>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</si>
  <si>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</si>
  <si>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</si>
  <si>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</si>
  <si>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</si>
  <si>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</si>
  <si>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</si>
  <si>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</si>
  <si>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</si>
  <si>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</si>
  <si>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</si>
  <si>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</si>
  <si>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</si>
  <si>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</si>
  <si>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</si>
  <si>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</si>
  <si>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</si>
  <si>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</si>
  <si>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</si>
  <si>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</si>
  <si>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</si>
  <si>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</si>
  <si>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</si>
  <si>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</si>
  <si>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</si>
  <si>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</si>
  <si>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</si>
  <si>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</si>
  <si>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</si>
  <si>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</si>
  <si>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</si>
  <si>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</si>
  <si>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</si>
  <si>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</si>
  <si>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</si>
  <si>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</si>
  <si>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</si>
  <si>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</si>
  <si>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</si>
  <si>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</si>
  <si>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</si>
  <si>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</si>
  <si>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</si>
  <si>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</si>
  <si>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</si>
  <si>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</si>
  <si>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</si>
  <si>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</si>
  <si>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</si>
  <si>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</si>
  <si>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</si>
  <si>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</si>
  <si>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</si>
  <si>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</si>
  <si>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</si>
  <si>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</si>
  <si>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</si>
  <si>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</si>
  <si>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</si>
  <si>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</si>
  <si>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</si>
  <si>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</si>
  <si>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</si>
  <si>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</si>
  <si>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</si>
  <si>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</si>
  <si>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</si>
  <si>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</si>
  <si>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</si>
  <si>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</si>
  <si>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</si>
  <si>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</si>
  <si>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</si>
  <si>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</si>
  <si>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</si>
  <si>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</si>
  <si>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</si>
  <si>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</si>
  <si>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</si>
  <si>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</si>
  <si>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</si>
  <si>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</si>
  <si>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</si>
  <si>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</si>
  <si>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</si>
  <si>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</si>
  <si>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</si>
  <si>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</si>
  <si>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</si>
  <si>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</si>
  <si>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</si>
  <si>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</si>
  <si>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</si>
  <si>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</si>
  <si>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</si>
  <si>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</si>
  <si>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</si>
  <si>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</si>
  <si>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</si>
  <si>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</si>
  <si>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</si>
  <si>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</si>
  <si>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</si>
  <si>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</si>
  <si>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</si>
  <si>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</si>
  <si>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</si>
  <si>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</si>
  <si>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</si>
  <si>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</si>
  <si>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</si>
  <si>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</si>
  <si>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</si>
  <si>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</si>
  <si>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</si>
  <si>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</si>
  <si>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</si>
  <si>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</si>
  <si>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</si>
  <si>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</si>
  <si>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</si>
  <si>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</si>
  <si>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</si>
  <si>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</si>
  <si>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</si>
  <si>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</si>
  <si>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</si>
  <si>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</si>
  <si>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</si>
  <si>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</si>
  <si>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</si>
  <si>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</si>
  <si>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</si>
  <si>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</si>
  <si>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</si>
  <si>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</si>
  <si>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</si>
  <si>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</si>
  <si>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</si>
  <si>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</si>
  <si>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</si>
  <si>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</si>
  <si>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</si>
  <si>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</si>
  <si>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</si>
  <si>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</si>
  <si>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</si>
  <si>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</si>
  <si>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</si>
  <si>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</si>
  <si>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</si>
  <si>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</si>
  <si>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</si>
  <si>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</si>
  <si>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</si>
  <si>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</si>
  <si>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</si>
  <si>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</si>
  <si>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</si>
  <si>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</si>
  <si>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</si>
  <si>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</si>
  <si>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</si>
  <si>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</si>
  <si>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</si>
  <si>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</si>
  <si>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</si>
  <si>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</si>
  <si>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</si>
  <si>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</si>
  <si>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</si>
  <si>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</si>
  <si>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</si>
  <si>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</si>
  <si>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</si>
  <si>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</si>
  <si>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</si>
  <si>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</si>
  <si>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</si>
  <si>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</si>
  <si>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</si>
  <si>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</si>
  <si>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</si>
  <si>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</si>
  <si>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</si>
  <si>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</si>
  <si>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</si>
  <si>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</si>
  <si>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</si>
  <si>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</si>
  <si>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</si>
  <si>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</si>
  <si>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</si>
  <si>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</si>
  <si>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</si>
  <si>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</si>
  <si>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</si>
  <si>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</si>
  <si>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</si>
  <si>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</si>
  <si>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</si>
  <si>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</si>
  <si>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</si>
  <si>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</si>
  <si>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</si>
  <si>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</si>
  <si>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</si>
  <si>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</si>
  <si>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</si>
  <si>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</si>
  <si>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</si>
  <si>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</si>
  <si>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</si>
  <si>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</si>
  <si>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</si>
  <si>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</si>
  <si>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</si>
  <si>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</si>
  <si>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</si>
  <si>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</si>
  <si>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</si>
  <si>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</si>
  <si>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</si>
  <si>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</si>
  <si>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</si>
  <si>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</si>
  <si>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</si>
  <si>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</si>
  <si>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</si>
  <si>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</si>
  <si>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</si>
  <si>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</si>
  <si>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</si>
  <si>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</si>
  <si>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</si>
  <si>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</si>
  <si>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</si>
  <si>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</si>
  <si>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</si>
  <si>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</si>
  <si>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</si>
  <si>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</si>
  <si>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</si>
  <si>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</si>
  <si>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</si>
  <si>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</si>
  <si>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</si>
  <si>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</si>
  <si>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</si>
  <si>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</si>
  <si>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</si>
  <si>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</si>
  <si>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</si>
  <si>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</si>
  <si>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</si>
  <si>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</si>
  <si>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</si>
  <si>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</si>
  <si>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</si>
  <si>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</si>
  <si>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</si>
  <si>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</si>
  <si>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</si>
  <si>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</si>
  <si>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</si>
  <si>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</si>
  <si>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</si>
  <si>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</si>
  <si>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</si>
  <si>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</si>
  <si>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</si>
  <si>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</si>
  <si>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</si>
  <si>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</si>
  <si>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</si>
  <si>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</si>
  <si>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</si>
  <si>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</si>
  <si>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</si>
  <si>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</si>
  <si>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</si>
  <si>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</si>
  <si>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</si>
  <si>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</si>
  <si>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</si>
  <si>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</si>
  <si>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</si>
  <si>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</si>
  <si>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</si>
  <si>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</si>
  <si>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</si>
  <si>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</si>
  <si>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</si>
  <si>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</si>
  <si>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</si>
  <si>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</si>
  <si>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</si>
  <si>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</si>
  <si>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</si>
  <si>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</si>
  <si>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</si>
  <si>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</si>
  <si>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</si>
  <si>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</si>
  <si>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</si>
  <si>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</si>
  <si>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</si>
  <si>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</si>
  <si>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</si>
  <si>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</si>
  <si>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</si>
  <si>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</si>
  <si>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</si>
  <si>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</si>
  <si>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</si>
  <si>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</si>
  <si>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</si>
  <si>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</si>
  <si>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</si>
  <si>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</si>
  <si>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</si>
  <si>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</si>
  <si>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</si>
  <si>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</si>
  <si>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</si>
  <si>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</si>
  <si>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</si>
  <si>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</si>
  <si>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</si>
  <si>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</si>
  <si>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</si>
  <si>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</si>
  <si>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</si>
  <si>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</si>
  <si>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</si>
  <si>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</si>
  <si>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</si>
  <si>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</si>
  <si>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</si>
  <si>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</si>
  <si>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</si>
  <si>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</si>
  <si>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</si>
  <si>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</si>
  <si>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</si>
  <si>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</si>
  <si>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</si>
  <si>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</si>
  <si>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</si>
  <si>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</si>
  <si>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</si>
  <si>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</si>
  <si>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</si>
  <si>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</si>
  <si>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</si>
  <si>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</si>
  <si>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</si>
  <si>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</si>
  <si>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</si>
  <si>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</si>
  <si>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</si>
  <si>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</si>
  <si>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</si>
  <si>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</si>
  <si>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</si>
  <si>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</si>
  <si>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</si>
  <si>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</si>
  <si>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</si>
  <si>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</si>
  <si>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</si>
  <si>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</si>
  <si>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</si>
  <si>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</si>
  <si>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</si>
  <si>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</si>
  <si>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</si>
  <si>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</si>
  <si>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</si>
  <si>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</si>
  <si>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</si>
  <si>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</si>
  <si>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</si>
  <si>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</si>
  <si>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</si>
  <si>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</si>
  <si>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</si>
  <si>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</si>
  <si>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</si>
  <si>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</si>
  <si>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</si>
  <si>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</si>
  <si>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</si>
  <si>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</si>
  <si>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</si>
  <si>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</si>
  <si>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</si>
  <si>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</si>
  <si>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</si>
  <si>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</si>
  <si>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</si>
  <si>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</si>
  <si>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</si>
  <si>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</si>
  <si>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</si>
  <si>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</si>
  <si>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</si>
  <si>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</si>
  <si>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</si>
  <si>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</si>
  <si>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</si>
  <si>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</si>
  <si>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</si>
  <si>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</si>
  <si>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</si>
  <si>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</si>
  <si>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</si>
  <si>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</si>
  <si>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</si>
  <si>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</si>
  <si>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</si>
  <si>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</si>
  <si>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</si>
  <si>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</si>
  <si>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</si>
  <si>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</si>
  <si>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</si>
  <si>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</si>
  <si>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</si>
  <si>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</si>
  <si>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</si>
  <si>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</si>
  <si>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</si>
  <si>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</si>
  <si>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</si>
  <si>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</si>
  <si>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</si>
  <si>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</si>
  <si>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</si>
  <si>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</si>
  <si>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</si>
  <si>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</si>
  <si>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</si>
  <si>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</si>
  <si>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</si>
  <si>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</si>
  <si>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</si>
  <si>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</si>
  <si>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</si>
  <si>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</si>
  <si>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</si>
  <si>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</si>
  <si>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</si>
  <si>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</si>
  <si>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</si>
  <si>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</si>
  <si>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</si>
  <si>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</si>
  <si>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</si>
  <si>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</si>
  <si>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</si>
  <si>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</si>
  <si>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</si>
  <si>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</si>
  <si>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</si>
  <si>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</si>
  <si>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</si>
  <si>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</si>
  <si>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</si>
  <si>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</si>
  <si>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</si>
  <si>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</si>
  <si>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</si>
  <si>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</si>
  <si>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</si>
  <si>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</si>
  <si>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</si>
  <si>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</si>
  <si>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</si>
  <si>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</si>
  <si>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</si>
  <si>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</si>
  <si>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</si>
  <si>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</si>
  <si>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</si>
  <si>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</si>
  <si>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</si>
  <si>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</si>
  <si>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</si>
  <si>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</si>
  <si>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</si>
  <si>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</si>
  <si>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</si>
  <si>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</si>
  <si>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</si>
  <si>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</si>
  <si>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</si>
  <si>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</si>
  <si>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</si>
  <si>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</si>
  <si>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</si>
  <si>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</si>
  <si>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</si>
  <si>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</si>
  <si>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</si>
  <si>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</si>
  <si>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</si>
  <si>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</si>
  <si>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</si>
  <si>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</si>
  <si>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</si>
  <si>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</si>
  <si>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</si>
  <si>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</si>
  <si>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</si>
  <si>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</si>
  <si>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</si>
  <si>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</si>
  <si>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</si>
  <si>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</si>
  <si>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</si>
  <si>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</si>
  <si>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</si>
  <si>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</si>
  <si>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</si>
  <si>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</si>
  <si>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</si>
  <si>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</si>
  <si>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</si>
  <si>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</si>
  <si>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</si>
  <si>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</si>
  <si>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</si>
  <si>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</si>
  <si>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</si>
  <si>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</si>
  <si>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</si>
  <si>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</si>
  <si>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</si>
  <si>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</si>
  <si>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</si>
  <si>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</si>
  <si>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</si>
  <si>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</si>
  <si>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</si>
  <si>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</si>
  <si>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</si>
  <si>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</si>
  <si>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</si>
  <si>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</si>
  <si>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</si>
  <si>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</si>
  <si>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</si>
  <si>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</si>
  <si>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</si>
  <si>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</si>
  <si>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</si>
  <si>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</si>
  <si>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</si>
  <si>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</si>
  <si>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</si>
  <si>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</si>
  <si>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</si>
  <si>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</si>
  <si>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</si>
  <si>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</si>
  <si>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</si>
  <si>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</si>
  <si>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</si>
  <si>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</si>
  <si>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</si>
  <si>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</si>
  <si>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</si>
  <si>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</si>
  <si>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</si>
  <si>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</si>
  <si>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</si>
  <si>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</si>
  <si>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</si>
  <si>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</si>
  <si>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</si>
  <si>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</si>
  <si>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</si>
  <si>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</si>
  <si>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</si>
  <si>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</si>
  <si>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</si>
  <si>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</si>
  <si>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</si>
  <si>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</si>
  <si>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</si>
  <si>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</si>
  <si>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</si>
  <si>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</si>
  <si>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</si>
  <si>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</si>
  <si>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</si>
  <si>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</si>
  <si>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</si>
  <si>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</si>
  <si>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</si>
  <si>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</si>
  <si>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</si>
  <si>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</si>
  <si>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</si>
  <si>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</si>
  <si>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</si>
  <si>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</si>
  <si>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</si>
  <si>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</si>
  <si>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</si>
  <si>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</si>
  <si>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</si>
  <si>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</si>
  <si>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</si>
  <si>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</si>
  <si>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</si>
  <si>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</si>
  <si>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</si>
  <si>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</si>
  <si>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</si>
  <si>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</si>
  <si>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</si>
  <si>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</si>
  <si>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</si>
  <si>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</si>
  <si>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</si>
  <si>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</si>
  <si>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</si>
  <si>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</si>
  <si>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</si>
  <si>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</si>
  <si>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</si>
  <si>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</si>
  <si>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</si>
  <si>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</si>
  <si>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</si>
  <si>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</si>
  <si>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</si>
  <si>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</si>
  <si>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</si>
  <si>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</si>
  <si>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</si>
  <si>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</si>
  <si>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</si>
  <si>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</si>
  <si>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</si>
  <si>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</si>
  <si>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</si>
  <si>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</si>
  <si>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</si>
  <si>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</si>
  <si>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</si>
  <si>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</si>
  <si>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</si>
  <si>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</si>
  <si>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</si>
  <si>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</si>
  <si>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</si>
  <si>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</si>
  <si>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</si>
  <si>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</si>
  <si>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</si>
  <si>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</si>
  <si>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</si>
  <si>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</si>
  <si>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</si>
  <si>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</si>
  <si>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</si>
  <si>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</si>
  <si>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</si>
  <si>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</si>
  <si>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</si>
  <si>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</si>
  <si>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</si>
  <si>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</si>
  <si>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</si>
  <si>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</si>
  <si>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</si>
  <si>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</si>
  <si>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</si>
  <si>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</si>
  <si>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</si>
  <si>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</si>
  <si>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</si>
  <si>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</si>
  <si>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</si>
  <si>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</si>
  <si>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</si>
  <si>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</si>
  <si>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</si>
  <si>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</si>
  <si>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</si>
  <si>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</si>
  <si>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</si>
  <si>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</si>
  <si>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</si>
  <si>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</si>
  <si>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</si>
  <si>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</si>
  <si>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</si>
  <si>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</si>
  <si>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</si>
  <si>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</si>
  <si>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</si>
  <si>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</si>
  <si>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</si>
  <si>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</si>
  <si>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</si>
  <si>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</si>
  <si>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</si>
  <si>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</si>
  <si>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</si>
  <si>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</si>
  <si>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</si>
  <si>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</si>
  <si>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</si>
  <si>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</si>
  <si>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</si>
  <si>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</si>
  <si>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</si>
  <si>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</si>
  <si>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</si>
  <si>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</si>
  <si>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</si>
  <si>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</si>
  <si>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</si>
  <si>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</si>
  <si>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</si>
  <si>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</si>
  <si>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</si>
  <si>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</si>
  <si>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</si>
  <si>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</si>
  <si>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</si>
  <si>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</si>
  <si>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</si>
  <si>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</si>
  <si>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</si>
  <si>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</si>
  <si>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</si>
  <si>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</si>
  <si>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</si>
  <si>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</si>
  <si>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</si>
  <si>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</si>
  <si>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</si>
  <si>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</si>
  <si>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</si>
  <si>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</si>
  <si>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</si>
  <si>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</si>
  <si>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</si>
  <si>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</si>
  <si>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</si>
  <si>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</si>
  <si>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</si>
  <si>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</si>
  <si>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</si>
  <si>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</si>
  <si>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</si>
  <si>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</si>
  <si>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</si>
  <si>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</si>
  <si>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</si>
  <si>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</si>
  <si>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</si>
  <si>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</si>
  <si>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</si>
  <si>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</si>
  <si>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</si>
  <si>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</si>
  <si>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</si>
  <si>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</si>
  <si>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</si>
  <si>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</si>
  <si>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</si>
  <si>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</si>
  <si>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</si>
  <si>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</si>
  <si>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</si>
  <si>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</si>
  <si>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</si>
  <si>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</si>
  <si>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</si>
  <si>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</si>
  <si>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</si>
  <si>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</si>
  <si>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</si>
  <si>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</si>
  <si>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</si>
  <si>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</si>
  <si>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</si>
  <si>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</si>
  <si>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</si>
  <si>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</si>
  <si>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</si>
  <si>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</si>
  <si>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</si>
  <si>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</si>
  <si>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</si>
  <si>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</si>
  <si>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</si>
  <si>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</si>
  <si>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</si>
  <si>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</si>
  <si>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</si>
  <si>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</si>
  <si>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</si>
  <si>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</si>
  <si>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</si>
  <si>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</si>
  <si>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</si>
  <si>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</si>
  <si>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</si>
  <si>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</si>
  <si>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</si>
  <si>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</si>
  <si>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</si>
  <si>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</si>
  <si>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</si>
  <si>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</si>
  <si>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</si>
  <si>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</si>
  <si>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</si>
  <si>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</si>
  <si>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</si>
  <si>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</si>
  <si>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</si>
  <si>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</si>
  <si>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</si>
  <si>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</si>
  <si>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</si>
  <si>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</si>
  <si>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</si>
  <si>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</si>
  <si>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</si>
  <si>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</si>
  <si>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</si>
  <si>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</si>
  <si>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</si>
  <si>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</si>
  <si>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</si>
  <si>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</si>
  <si>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</si>
  <si>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</si>
  <si>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</si>
  <si>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</si>
  <si>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</si>
  <si>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</si>
  <si>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</si>
  <si>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</si>
  <si>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</si>
  <si>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</si>
  <si>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</si>
  <si>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</si>
  <si>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</si>
  <si>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</si>
  <si>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</si>
  <si>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</si>
  <si>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</si>
  <si>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</si>
  <si>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</si>
  <si>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</si>
  <si>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</si>
  <si>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</si>
  <si>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</si>
  <si>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</si>
  <si>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</si>
  <si>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</si>
  <si>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</si>
  <si>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</si>
  <si>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</si>
  <si>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</si>
  <si>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</si>
  <si>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</si>
  <si>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</si>
  <si>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</si>
  <si>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</si>
  <si>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</si>
  <si>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</si>
  <si>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</si>
  <si>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</si>
  <si>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</si>
  <si>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</si>
  <si>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</si>
  <si>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</si>
  <si>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</si>
  <si>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</si>
  <si>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</si>
  <si>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</si>
  <si>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</si>
  <si>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</si>
  <si>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</si>
  <si>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</si>
  <si>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</si>
  <si>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</si>
  <si>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</si>
  <si>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</si>
  <si>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</si>
  <si>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</si>
  <si>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</si>
  <si>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</si>
  <si>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</si>
  <si>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</si>
  <si>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</si>
  <si>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</si>
  <si>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</si>
  <si>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</si>
  <si>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</si>
  <si>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</si>
  <si>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</si>
  <si>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</si>
  <si>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</si>
  <si>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</si>
  <si>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</si>
  <si>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</si>
  <si>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</si>
  <si>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</si>
  <si>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</si>
  <si>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</si>
  <si>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</si>
  <si>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</si>
  <si>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</si>
  <si>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</si>
  <si>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</si>
  <si>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</si>
  <si>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</si>
  <si>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</si>
  <si>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</si>
  <si>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</si>
  <si>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</si>
  <si>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</si>
  <si>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</si>
  <si>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</si>
  <si>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</si>
  <si>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</si>
  <si>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</si>
  <si>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</si>
  <si>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</si>
  <si>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</si>
  <si>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</si>
  <si>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</si>
  <si>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</si>
  <si>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</si>
  <si>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</si>
  <si>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</si>
  <si>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</si>
  <si>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</si>
  <si>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</si>
  <si>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</si>
  <si>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</si>
  <si>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</si>
  <si>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</si>
  <si>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</si>
  <si>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</si>
  <si>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</si>
  <si>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</si>
  <si>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</si>
  <si>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</si>
  <si>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</si>
  <si>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</si>
  <si>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</si>
  <si>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</si>
  <si>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</si>
  <si>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</si>
  <si>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</si>
  <si>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</si>
  <si>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</si>
  <si>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</si>
  <si>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</si>
  <si>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</si>
  <si>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</si>
  <si>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</si>
  <si>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</si>
  <si>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</si>
  <si>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</si>
  <si>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</si>
  <si>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</si>
  <si>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</si>
  <si>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</si>
  <si>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</si>
  <si>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</si>
  <si>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</si>
  <si>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</si>
  <si>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</si>
  <si>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</si>
  <si>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</si>
  <si>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</si>
  <si>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</si>
  <si>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</si>
  <si>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</si>
  <si>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</si>
  <si>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</si>
  <si>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</si>
  <si>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</si>
  <si>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</si>
  <si>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</si>
  <si>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</si>
  <si>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</si>
  <si>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</si>
  <si>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</si>
  <si>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</si>
  <si>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</si>
  <si>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</si>
  <si>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</si>
  <si>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</si>
  <si>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</si>
  <si>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</si>
  <si>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</si>
  <si>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</si>
  <si>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</si>
  <si>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</si>
  <si>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</si>
  <si>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</si>
  <si>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</si>
  <si>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</si>
  <si>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</si>
  <si>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</si>
  <si>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</si>
  <si>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</si>
  <si>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</si>
  <si>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</si>
  <si>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</si>
  <si>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</si>
  <si>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</si>
  <si>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</si>
  <si>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</si>
  <si>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</si>
  <si>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</si>
  <si>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</si>
  <si>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</si>
  <si>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</si>
  <si>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</si>
  <si>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</si>
  <si>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</si>
  <si>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</si>
  <si>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</si>
  <si>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</si>
  <si>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</si>
  <si>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</si>
  <si>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</si>
  <si>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</si>
  <si>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</si>
  <si>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</si>
  <si>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</si>
  <si>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</si>
  <si>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</si>
  <si>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</si>
  <si>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</si>
  <si>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</si>
  <si>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</si>
  <si>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</si>
  <si>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</si>
  <si>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</si>
  <si>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</si>
  <si>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</si>
  <si>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</si>
  <si>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</si>
  <si>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</si>
  <si>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</si>
  <si>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</si>
  <si>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</si>
  <si>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</si>
  <si>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</si>
  <si>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</si>
  <si>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</si>
  <si>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</si>
  <si>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</si>
  <si>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</si>
  <si>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</si>
  <si>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</si>
  <si>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</si>
  <si>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</si>
  <si>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</si>
  <si>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</si>
  <si>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</si>
  <si>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</si>
  <si>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</si>
  <si>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</si>
  <si>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</si>
  <si>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</si>
  <si>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</si>
  <si>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</si>
  <si>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</si>
  <si>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</si>
  <si>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</si>
  <si>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</si>
  <si>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</si>
  <si>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</si>
  <si>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</si>
  <si>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</si>
  <si>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</si>
  <si>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</si>
  <si>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</si>
  <si>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</si>
  <si>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</si>
  <si>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</si>
  <si>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</si>
  <si>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</si>
  <si>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</si>
  <si>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</si>
  <si>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</si>
  <si>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</si>
  <si>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</si>
  <si>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</si>
  <si>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</si>
  <si>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</si>
  <si>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</si>
  <si>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</si>
  <si>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</si>
  <si>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</si>
  <si>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</si>
  <si>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</si>
  <si>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</si>
  <si>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</si>
  <si>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</si>
  <si>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</si>
  <si>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</si>
  <si>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</si>
  <si>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</si>
  <si>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</si>
  <si>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</si>
  <si>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</si>
  <si>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</si>
  <si>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</si>
  <si>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</si>
  <si>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</si>
  <si>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</si>
  <si>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</si>
  <si>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</si>
  <si>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</si>
  <si>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</si>
  <si>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</si>
  <si>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</si>
  <si>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</si>
  <si>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</si>
  <si>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</si>
  <si>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</si>
  <si>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</si>
  <si>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</si>
  <si>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</si>
  <si>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</si>
  <si>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</si>
  <si>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</si>
  <si>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</si>
  <si>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</si>
  <si>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</si>
  <si>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</si>
  <si>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</si>
  <si>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</si>
  <si>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</si>
  <si>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</si>
  <si>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</si>
  <si>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</si>
  <si>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</si>
  <si>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</si>
  <si>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</si>
  <si>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</si>
  <si>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</si>
  <si>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</si>
  <si>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</si>
  <si>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</si>
  <si>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</si>
  <si>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</si>
  <si>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</si>
  <si>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</si>
  <si>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</si>
  <si>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</si>
  <si>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</si>
  <si>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</si>
  <si>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</si>
  <si>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</si>
  <si>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</si>
  <si>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</si>
  <si>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</si>
  <si>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</si>
  <si>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</si>
  <si>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</si>
  <si>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</si>
  <si>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</si>
  <si>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</si>
  <si>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</si>
  <si>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</si>
  <si>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</si>
  <si>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</si>
  <si>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</si>
  <si>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</si>
  <si>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</si>
  <si>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</si>
  <si>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</si>
  <si>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</si>
  <si>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</si>
  <si>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</si>
  <si>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</si>
  <si>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</si>
  <si>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</si>
  <si>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</si>
  <si>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</si>
  <si>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</si>
  <si>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</si>
  <si>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</si>
  <si>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</si>
  <si>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</si>
  <si>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</si>
  <si>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</si>
  <si>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</si>
  <si>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</si>
  <si>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</si>
  <si>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</si>
  <si>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</si>
  <si>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</si>
  <si>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</si>
  <si>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</si>
  <si>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</si>
  <si>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</si>
  <si>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</si>
  <si>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</si>
  <si>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</si>
  <si>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</si>
  <si>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</si>
  <si>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</si>
  <si>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</si>
  <si>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</si>
  <si>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</si>
  <si>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</si>
  <si>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</si>
  <si>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</si>
  <si>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</si>
  <si>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</si>
  <si>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</si>
  <si>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</si>
  <si>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</si>
  <si>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</si>
  <si>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</si>
  <si>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</si>
  <si>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</si>
  <si>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</si>
  <si>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</si>
  <si>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</si>
  <si>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</si>
  <si>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</si>
  <si>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</si>
  <si>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</si>
  <si>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</si>
  <si>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</si>
  <si>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</si>
  <si>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</si>
  <si>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</si>
  <si>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</si>
  <si>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</si>
  <si>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</si>
  <si>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</si>
  <si>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</si>
  <si>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</si>
  <si>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</si>
  <si>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</si>
  <si>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</si>
  <si>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</si>
  <si>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</si>
  <si>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</si>
  <si>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</si>
  <si>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</si>
  <si>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</si>
  <si>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</si>
  <si>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</si>
  <si>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</si>
  <si>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</si>
  <si>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</si>
  <si>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</si>
  <si>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</si>
  <si>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</si>
  <si>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</si>
  <si>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</si>
  <si>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</si>
  <si>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</si>
  <si>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</si>
  <si>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</si>
  <si>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</si>
  <si>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</si>
  <si>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</si>
  <si>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</si>
  <si>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</si>
  <si>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</si>
  <si>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</si>
  <si>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</si>
  <si>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</si>
  <si>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</si>
  <si>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</si>
  <si>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</si>
  <si>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</si>
  <si>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</si>
  <si>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</si>
  <si>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</si>
  <si>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</si>
  <si>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</si>
  <si>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</si>
  <si>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</si>
  <si>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</si>
  <si>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</si>
  <si>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</si>
  <si>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</si>
  <si>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</si>
  <si>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</si>
  <si>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</si>
  <si>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</si>
  <si>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</si>
  <si>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</si>
  <si>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</si>
  <si>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</si>
  <si>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</si>
  <si>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</si>
  <si>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</si>
  <si>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</si>
  <si>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</si>
  <si>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</si>
  <si>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</si>
  <si>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</si>
  <si>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</si>
  <si>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</si>
  <si>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</si>
  <si>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</si>
  <si>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</si>
  <si>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</si>
  <si>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</si>
  <si>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</si>
  <si>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</si>
  <si>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</si>
  <si>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</si>
  <si>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</si>
  <si>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</si>
  <si>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</si>
  <si>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</si>
  <si>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</si>
  <si>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</si>
  <si>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</si>
  <si>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</si>
  <si>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</si>
  <si>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</si>
  <si>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</si>
  <si>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</si>
  <si>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</si>
  <si>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</si>
  <si>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</si>
  <si>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</si>
  <si>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</si>
  <si>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</si>
  <si>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</si>
  <si>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</si>
  <si>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</si>
  <si>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</si>
  <si>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</si>
  <si>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</si>
  <si>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</si>
  <si>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</si>
  <si>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</si>
  <si>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</si>
  <si>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</si>
  <si>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</si>
  <si>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</si>
  <si>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</si>
  <si>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</si>
  <si>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</si>
  <si>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</si>
  <si>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</si>
  <si>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</si>
  <si>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</si>
  <si>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</si>
  <si>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</si>
  <si>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</si>
  <si>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</si>
  <si>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</si>
  <si>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</si>
  <si>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</si>
  <si>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</si>
  <si>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</si>
  <si>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</si>
  <si>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</si>
  <si>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</si>
  <si>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</si>
  <si>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</si>
  <si>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</si>
  <si>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</si>
  <si>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</si>
  <si>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</si>
  <si>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</si>
  <si>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</si>
  <si>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</si>
  <si>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</si>
  <si>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</si>
  <si>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</si>
  <si>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</si>
  <si>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</si>
  <si>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</si>
  <si>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</si>
  <si>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</si>
  <si>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</si>
  <si>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</si>
  <si>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</si>
  <si>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</si>
  <si>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</si>
  <si>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</si>
  <si>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</si>
  <si>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</si>
  <si>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</si>
  <si>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</si>
  <si>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</si>
  <si>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</si>
  <si>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</si>
  <si>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</si>
  <si>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</si>
  <si>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</si>
  <si>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</si>
  <si>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</si>
  <si>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</si>
  <si>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</si>
  <si>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</si>
  <si>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</si>
  <si>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</si>
  <si>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</si>
  <si>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</si>
  <si>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</si>
  <si>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</si>
  <si>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</si>
  <si>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</si>
  <si>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</si>
  <si>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</si>
  <si>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</si>
  <si>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</si>
  <si>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</si>
  <si>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</si>
  <si>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</si>
  <si>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</si>
  <si>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</si>
  <si>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</si>
  <si>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</si>
  <si>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</si>
  <si>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</si>
  <si>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</si>
  <si>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</si>
  <si>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</si>
  <si>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</si>
  <si>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</si>
  <si>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</si>
  <si>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</si>
  <si>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</si>
  <si>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</si>
  <si>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</si>
  <si>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</si>
  <si>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</si>
  <si>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</si>
  <si>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</si>
  <si>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</si>
  <si>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</si>
  <si>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</si>
  <si>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</si>
  <si>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</si>
  <si>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</si>
  <si>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</si>
  <si>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</si>
  <si>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</si>
  <si>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</si>
  <si>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</si>
  <si>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</si>
  <si>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</si>
  <si>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</si>
  <si>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</si>
  <si>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</si>
  <si>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</si>
  <si>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</si>
  <si>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</si>
  <si>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</si>
  <si>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</si>
  <si>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</si>
  <si>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</si>
  <si>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</si>
  <si>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</si>
  <si>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</si>
  <si>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</si>
  <si>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</si>
  <si>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</si>
  <si>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</si>
  <si>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</si>
  <si>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</si>
  <si>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</si>
  <si>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</si>
  <si>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</si>
  <si>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</si>
  <si>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</si>
  <si>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</si>
  <si>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</si>
  <si>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</si>
  <si>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</si>
  <si>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</si>
  <si>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</si>
  <si>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</si>
  <si>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</si>
  <si>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</si>
  <si>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</si>
  <si>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</si>
  <si>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</si>
  <si>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</si>
  <si>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</si>
  <si>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</si>
  <si>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</si>
  <si>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</si>
  <si>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</si>
  <si>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</si>
  <si>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</si>
  <si>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</si>
  <si>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</si>
  <si>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</si>
  <si>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</si>
  <si>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</si>
  <si>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</si>
  <si>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</si>
  <si>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</si>
  <si>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</si>
  <si>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</si>
  <si>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</si>
  <si>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</si>
  <si>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</si>
  <si>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</si>
  <si>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</si>
  <si>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</si>
  <si>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</si>
  <si>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</si>
  <si>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</si>
  <si>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</si>
  <si>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</si>
  <si>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</si>
  <si>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</si>
  <si>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</si>
  <si>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</si>
  <si>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</si>
  <si>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</si>
  <si>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</si>
  <si>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</si>
  <si>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</si>
  <si>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</si>
  <si>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</si>
  <si>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</si>
  <si>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</si>
  <si>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</si>
  <si>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</si>
  <si>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</si>
  <si>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</si>
  <si>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</si>
  <si>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</si>
  <si>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</si>
  <si>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</si>
  <si>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</si>
  <si>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</si>
  <si>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</si>
  <si>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</si>
  <si>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</si>
  <si>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</si>
  <si>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</si>
  <si>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</si>
  <si>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</si>
  <si>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</si>
  <si>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</si>
  <si>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</si>
  <si>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</si>
  <si>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</si>
  <si>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</si>
  <si>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</si>
  <si>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</si>
  <si>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</si>
  <si>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</si>
  <si>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</si>
  <si>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</si>
  <si>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</si>
  <si>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</si>
  <si>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</si>
  <si>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</si>
  <si>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</si>
  <si>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</si>
  <si>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</si>
  <si>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</si>
  <si>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</si>
  <si>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</si>
  <si>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</si>
  <si>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</si>
  <si>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</si>
  <si>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</si>
  <si>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</si>
  <si>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</si>
  <si>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</si>
  <si>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</si>
  <si>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</si>
  <si>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</si>
  <si>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</si>
  <si>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</si>
  <si>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</si>
  <si>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</si>
  <si>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</si>
  <si>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</si>
  <si>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</si>
  <si>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</si>
  <si>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</si>
  <si>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</si>
  <si>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</si>
  <si>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</si>
  <si>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</si>
  <si>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</si>
  <si>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</si>
  <si>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</si>
  <si>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</si>
  <si>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</si>
  <si>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</si>
  <si>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</si>
  <si>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</si>
  <si>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</si>
  <si>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</si>
  <si>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</si>
  <si>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</si>
  <si>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</si>
  <si>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</si>
  <si>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</si>
  <si>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</si>
  <si>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</si>
  <si>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</si>
  <si>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</si>
  <si>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</si>
  <si>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</si>
  <si>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</si>
  <si>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</si>
  <si>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</si>
  <si>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</si>
  <si>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</si>
  <si>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</si>
  <si>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</si>
  <si>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</si>
  <si>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</si>
  <si>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</si>
  <si>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</si>
  <si>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</si>
  <si>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</si>
  <si>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</si>
  <si>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</si>
  <si>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</si>
  <si>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</si>
  <si>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</si>
  <si>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</si>
  <si>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</si>
  <si>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</si>
  <si>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</si>
  <si>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</si>
  <si>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</si>
  <si>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</si>
  <si>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</si>
  <si>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</si>
  <si>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</si>
  <si>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</si>
  <si>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</si>
  <si>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</si>
  <si>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</si>
  <si>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</si>
  <si>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</si>
  <si>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</si>
  <si>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</si>
  <si>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</si>
  <si>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</si>
  <si>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</si>
  <si>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</si>
  <si>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</si>
  <si>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</si>
  <si>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</si>
  <si>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</si>
  <si>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</si>
  <si>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</si>
  <si>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</si>
  <si>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</si>
  <si>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</si>
  <si>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</si>
  <si>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</si>
  <si>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</si>
  <si>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</si>
  <si>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</si>
  <si>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</si>
  <si>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</si>
  <si>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</si>
  <si>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</si>
  <si>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</si>
  <si>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</si>
  <si>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</si>
  <si>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</si>
  <si>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</si>
  <si>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</si>
  <si>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</si>
  <si>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</si>
  <si>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</si>
  <si>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</si>
  <si>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</si>
  <si>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</si>
  <si>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</si>
  <si>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</si>
  <si>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</si>
  <si>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</si>
  <si>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</si>
  <si>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</si>
  <si>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</si>
  <si>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</si>
  <si>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</si>
  <si>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</si>
  <si>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</si>
  <si>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</si>
  <si>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</si>
  <si>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</si>
  <si>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</si>
  <si>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</si>
  <si>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</si>
  <si>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</si>
  <si>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</si>
  <si>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</si>
  <si>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</si>
  <si>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</si>
  <si>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</si>
  <si>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</si>
  <si>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</si>
  <si>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</si>
  <si>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</si>
  <si>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</si>
  <si>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</si>
  <si>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</si>
  <si>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</si>
  <si>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</si>
  <si>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</si>
  <si>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</si>
  <si>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</si>
  <si>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</si>
  <si>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</si>
  <si>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</si>
  <si>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</si>
  <si>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</si>
  <si>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</si>
  <si>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</si>
  <si>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</si>
  <si>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</si>
  <si>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</si>
  <si>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</si>
  <si>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</si>
  <si>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</si>
  <si>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</si>
  <si>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</si>
  <si>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</si>
  <si>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</si>
  <si>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</si>
  <si>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</si>
  <si>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</si>
  <si>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</si>
  <si>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</si>
  <si>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</si>
  <si>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</si>
  <si>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</si>
  <si>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</si>
  <si>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</si>
  <si>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</si>
  <si>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</si>
  <si>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</si>
  <si>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</si>
  <si>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</si>
  <si>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</si>
  <si>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</si>
  <si>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</si>
  <si>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</si>
  <si>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</si>
  <si>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</si>
  <si>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</si>
  <si>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</si>
  <si>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</si>
  <si>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</si>
  <si>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</si>
  <si>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</si>
  <si>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</si>
  <si>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</si>
  <si>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</si>
  <si>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</si>
  <si>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</si>
  <si>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</si>
  <si>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</si>
  <si>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</si>
  <si>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</si>
  <si>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</si>
  <si>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</si>
  <si>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</si>
  <si>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</si>
  <si>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</si>
  <si>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</si>
  <si>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</si>
  <si>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</si>
  <si>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</si>
  <si>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</si>
  <si>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</si>
  <si>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</si>
  <si>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</si>
  <si>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</si>
  <si>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</si>
  <si>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</si>
  <si>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</si>
  <si>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</si>
  <si>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</si>
  <si>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</si>
  <si>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</si>
  <si>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</si>
  <si>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</si>
  <si>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</si>
  <si>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</si>
  <si>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</si>
  <si>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</si>
  <si>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</si>
  <si>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</si>
  <si>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</si>
  <si>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</si>
  <si>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</si>
  <si>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</si>
  <si>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</si>
  <si>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</si>
  <si>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</si>
  <si>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</si>
  <si>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</si>
  <si>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</si>
  <si>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</si>
  <si>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</si>
  <si>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</si>
  <si>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</si>
  <si>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</si>
  <si>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</si>
  <si>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</si>
  <si>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</si>
  <si>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</si>
  <si>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</si>
  <si>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</si>
  <si>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</si>
  <si>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</si>
  <si>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</si>
  <si>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</si>
  <si>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</si>
  <si>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</si>
  <si>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</si>
  <si>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</si>
  <si>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</si>
  <si>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</si>
  <si>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</si>
  <si>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</si>
  <si>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</si>
  <si>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</si>
  <si>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</si>
  <si>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</si>
  <si>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</si>
  <si>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</si>
  <si>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</si>
  <si>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</si>
  <si>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</si>
  <si>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</si>
  <si>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</si>
  <si>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</si>
  <si>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</si>
  <si>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</si>
  <si>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</si>
  <si>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</si>
  <si>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</si>
  <si>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</si>
  <si>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</si>
  <si>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</si>
  <si>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</si>
  <si>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</si>
  <si>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</si>
  <si>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</si>
  <si>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</si>
  <si>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</si>
  <si>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</si>
  <si>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</si>
  <si>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</si>
  <si>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</si>
  <si>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</si>
  <si>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</si>
  <si>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</si>
  <si>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</si>
  <si>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</si>
  <si>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</si>
  <si>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</si>
  <si>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</si>
  <si>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</si>
  <si>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</si>
  <si>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</si>
  <si>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</si>
  <si>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</si>
  <si>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</si>
  <si>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</si>
  <si>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</si>
  <si>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</si>
  <si>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</si>
  <si>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</si>
  <si>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</si>
  <si>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</si>
  <si>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</si>
  <si>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</si>
  <si>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</si>
  <si>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</si>
  <si>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</si>
  <si>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</si>
  <si>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</si>
  <si>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</si>
  <si>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</si>
  <si>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</si>
  <si>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</si>
  <si>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</si>
  <si>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</si>
  <si>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</si>
  <si>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</si>
  <si>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</si>
  <si>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</si>
  <si>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</si>
  <si>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</si>
  <si>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</si>
  <si>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</si>
  <si>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</si>
  <si>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</si>
  <si>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</si>
  <si>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</si>
  <si>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</si>
  <si>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</si>
  <si>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</si>
  <si>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</si>
  <si>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</si>
  <si>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</si>
  <si>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</si>
  <si>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</si>
  <si>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</si>
  <si>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</si>
  <si>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</si>
  <si>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</si>
  <si>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</si>
  <si>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</si>
  <si>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</si>
  <si>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</si>
  <si>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</si>
  <si>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</si>
  <si>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</si>
  <si>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</si>
  <si>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</si>
  <si>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</si>
  <si>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</si>
  <si>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</si>
  <si>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</si>
  <si>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</si>
  <si>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</si>
  <si>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</si>
  <si>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</si>
  <si>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</si>
  <si>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</si>
  <si>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</si>
  <si>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</si>
  <si>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</si>
  <si>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</si>
  <si>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</si>
  <si>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</si>
  <si>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</si>
  <si>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</si>
  <si>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</si>
  <si>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</si>
  <si>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</si>
  <si>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</si>
  <si>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</si>
  <si>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</si>
  <si>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</si>
  <si>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</si>
  <si>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</si>
  <si>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</si>
  <si>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</si>
  <si>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</si>
  <si>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</si>
  <si>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</si>
  <si>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</si>
  <si>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</si>
  <si>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</si>
  <si>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</si>
  <si>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</si>
  <si>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</si>
  <si>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</si>
  <si>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</si>
  <si>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</si>
  <si>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</si>
  <si>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</si>
  <si>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</si>
  <si>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</si>
  <si>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</si>
  <si>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</si>
  <si>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</si>
  <si>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</si>
  <si>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</si>
  <si>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</si>
  <si>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</si>
  <si>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</si>
  <si>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</si>
  <si>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</si>
  <si>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</si>
  <si>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</si>
  <si>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</si>
  <si>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</si>
  <si>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</si>
  <si>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</si>
  <si>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</si>
  <si>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</si>
  <si>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</si>
  <si>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</si>
  <si>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</si>
  <si>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</si>
  <si>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</si>
  <si>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</si>
  <si>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</si>
  <si>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</si>
  <si>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</si>
  <si>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</si>
  <si>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</si>
  <si>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</si>
  <si>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</si>
  <si>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</si>
  <si>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</si>
  <si>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</si>
  <si>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</si>
  <si>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</si>
  <si>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</si>
  <si>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</si>
  <si>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</si>
  <si>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</si>
  <si>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</si>
  <si>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</si>
  <si>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</si>
  <si>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</si>
  <si>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</si>
  <si>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</si>
  <si>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</si>
  <si>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</si>
  <si>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</si>
  <si>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</si>
  <si>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</si>
  <si>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</si>
  <si>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</si>
  <si>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</si>
  <si>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</si>
  <si>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</si>
  <si>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</si>
  <si>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</si>
  <si>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</si>
  <si>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</si>
  <si>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</si>
  <si>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</si>
  <si>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</si>
  <si>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</si>
  <si>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</si>
  <si>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</si>
  <si>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</si>
  <si>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</si>
  <si>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</si>
  <si>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</si>
  <si>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</si>
  <si>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</si>
  <si>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</si>
  <si>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</si>
  <si>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</si>
  <si>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</si>
  <si>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</si>
  <si>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</si>
  <si>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</si>
  <si>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</si>
  <si>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</si>
  <si>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</si>
  <si>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</si>
  <si>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</si>
  <si>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</si>
  <si>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</si>
  <si>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</si>
  <si>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</si>
  <si>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</si>
  <si>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</si>
  <si>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</si>
  <si>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</si>
  <si>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</si>
  <si>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</si>
  <si>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</si>
  <si>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</si>
  <si>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</si>
  <si>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</si>
  <si>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</si>
  <si>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</si>
  <si>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</si>
  <si>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</si>
  <si>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</si>
  <si>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</si>
  <si>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</si>
  <si>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</si>
  <si>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</si>
  <si>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</si>
  <si>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</si>
  <si>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</si>
  <si>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</si>
  <si>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</si>
  <si>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</si>
  <si>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</si>
  <si>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</si>
  <si>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</si>
  <si>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</si>
  <si>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</si>
  <si>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</si>
  <si>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</si>
  <si>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</si>
  <si>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</si>
  <si>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</si>
  <si>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</si>
  <si>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</si>
  <si>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</si>
  <si>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</si>
  <si>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</si>
  <si>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</si>
  <si>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</si>
  <si>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</si>
  <si>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</si>
  <si>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</si>
  <si>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</si>
  <si>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</si>
  <si>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</si>
  <si>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</si>
  <si>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</si>
  <si>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</si>
  <si>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</si>
  <si>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</si>
  <si>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</si>
  <si>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</si>
  <si>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</si>
  <si>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</si>
  <si>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</si>
  <si>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</si>
  <si>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</si>
  <si>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</si>
  <si>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</si>
  <si>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</si>
  <si>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</si>
  <si>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</si>
  <si>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</si>
  <si>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</si>
  <si>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</si>
  <si>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</si>
  <si>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</si>
  <si>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</si>
  <si>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</si>
  <si>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</si>
  <si>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</si>
  <si>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</si>
  <si>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</si>
  <si>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</si>
  <si>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</si>
  <si>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</si>
  <si>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</si>
  <si>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</si>
  <si>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</si>
  <si>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</si>
  <si>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</si>
  <si>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</si>
  <si>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</si>
  <si>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</si>
  <si>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</si>
  <si>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</si>
  <si>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</si>
  <si>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</si>
  <si>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</si>
  <si>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</si>
  <si>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</si>
  <si>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</si>
  <si>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</si>
  <si>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</si>
  <si>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</si>
  <si>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</si>
  <si>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</si>
  <si>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</si>
  <si>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</si>
  <si>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</si>
  <si>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</si>
  <si>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</si>
  <si>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</si>
  <si>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</si>
  <si>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</si>
  <si>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</si>
  <si>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</si>
  <si>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</si>
  <si>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</si>
  <si>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</si>
  <si>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</si>
  <si>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</si>
  <si>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</si>
  <si>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</si>
  <si>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</si>
  <si>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</si>
  <si>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</si>
  <si>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</si>
  <si>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</si>
  <si>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</si>
  <si>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</si>
  <si>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</si>
  <si>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</si>
  <si>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</si>
  <si>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</si>
  <si>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</si>
  <si>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</si>
  <si>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</si>
  <si>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</si>
  <si>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</si>
  <si>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</si>
  <si>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</si>
  <si>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</si>
  <si>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</si>
  <si>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</si>
  <si>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</si>
  <si>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</si>
  <si>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</si>
  <si>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</si>
  <si>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</si>
  <si>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</si>
  <si>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</si>
  <si>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</si>
  <si>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</si>
  <si>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</si>
  <si>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</si>
  <si>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</si>
  <si>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</si>
  <si>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</si>
  <si>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</si>
  <si>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</si>
  <si>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</si>
  <si>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</si>
  <si>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</si>
  <si>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</si>
  <si>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</si>
  <si>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</si>
  <si>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</si>
  <si>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</si>
  <si>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</si>
  <si>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</si>
  <si>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</si>
  <si>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</si>
  <si>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</si>
  <si>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</si>
  <si>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</si>
  <si>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</si>
  <si>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</si>
  <si>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</si>
  <si>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</si>
  <si>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</si>
  <si>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</si>
  <si>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</si>
  <si>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</si>
  <si>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</si>
  <si>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</si>
  <si>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</si>
  <si>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</si>
  <si>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</si>
  <si>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</si>
  <si>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</si>
  <si>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</si>
  <si>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</si>
  <si>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</si>
  <si>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</si>
  <si>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</si>
  <si>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</si>
  <si>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</si>
  <si>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</si>
  <si>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</si>
  <si>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</si>
  <si>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</si>
  <si>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</si>
  <si>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</si>
  <si>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</si>
  <si>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</si>
  <si>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</si>
  <si>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</si>
  <si>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</si>
  <si>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</si>
  <si>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</si>
  <si>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</si>
  <si>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</si>
  <si>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</si>
  <si>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</si>
  <si>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</si>
  <si>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</si>
  <si>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</si>
  <si>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</si>
  <si>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</si>
  <si>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</si>
  <si>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</si>
  <si>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</si>
  <si>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</si>
  <si>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</si>
  <si>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</si>
  <si>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</si>
  <si>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</si>
  <si>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</si>
  <si>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</si>
  <si>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</si>
  <si>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</si>
  <si>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</si>
  <si>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</si>
  <si>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</si>
  <si>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</si>
  <si>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</si>
  <si>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</si>
  <si>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</si>
  <si>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</si>
  <si>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</si>
  <si>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</si>
  <si>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</si>
  <si>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</si>
  <si>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</si>
  <si>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</si>
  <si>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</si>
  <si>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</si>
  <si>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</si>
  <si>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</si>
  <si>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</si>
  <si>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</si>
  <si>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</si>
  <si>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</si>
  <si>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</si>
  <si>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</si>
  <si>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</si>
  <si>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</si>
  <si>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</si>
  <si>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</si>
  <si>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</si>
  <si>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</si>
  <si>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</si>
  <si>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</si>
  <si>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</si>
  <si>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</si>
  <si>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</si>
  <si>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</si>
  <si>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</si>
  <si>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</si>
  <si>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</si>
  <si>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</si>
  <si>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</si>
  <si>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</si>
  <si>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</si>
  <si>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</si>
  <si>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</si>
  <si>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</si>
  <si>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</si>
  <si>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</si>
  <si>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</si>
  <si>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</si>
  <si>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</si>
  <si>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</si>
  <si>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</si>
  <si>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</si>
  <si>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</si>
  <si>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</si>
  <si>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</si>
  <si>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</si>
  <si>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</si>
  <si>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</si>
  <si>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</si>
  <si>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</si>
  <si>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</si>
  <si>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</si>
  <si>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</si>
  <si>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</si>
  <si>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</si>
  <si>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</si>
  <si>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</si>
  <si>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</si>
  <si>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</si>
  <si>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</si>
  <si>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</si>
  <si>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</si>
  <si>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</si>
  <si>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</si>
  <si>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</si>
  <si>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</si>
  <si>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</si>
  <si>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</si>
  <si>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</si>
  <si>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</si>
  <si>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</si>
  <si>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</si>
  <si>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</si>
  <si>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</si>
  <si>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</si>
  <si>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</si>
  <si>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</si>
  <si>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</si>
  <si>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</si>
  <si>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</si>
  <si>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</si>
  <si>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</si>
  <si>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</si>
  <si>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</si>
  <si>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</si>
  <si>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</si>
  <si>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</si>
  <si>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</si>
  <si>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</si>
  <si>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</si>
  <si>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</si>
  <si>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</si>
  <si>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</si>
  <si>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</si>
  <si>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</si>
  <si>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</si>
  <si>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</si>
  <si>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</si>
  <si>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</si>
  <si>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</si>
  <si>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</si>
  <si>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</si>
  <si>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</si>
  <si>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</si>
  <si>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</si>
  <si>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</si>
  <si>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</si>
  <si>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</si>
  <si>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</si>
  <si>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</si>
  <si>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</si>
  <si>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</si>
  <si>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</si>
  <si>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</si>
  <si>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</si>
  <si>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</si>
  <si>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</si>
  <si>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</si>
  <si>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</si>
  <si>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</si>
  <si>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</si>
  <si>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</si>
  <si>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</si>
  <si>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</si>
  <si>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</si>
  <si>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</si>
  <si>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</si>
  <si>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</si>
  <si>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</si>
  <si>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</si>
  <si>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</si>
  <si>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</si>
  <si>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</si>
  <si>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</si>
  <si>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</si>
  <si>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</si>
  <si>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</si>
  <si>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</si>
  <si>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</si>
  <si>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</si>
  <si>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</si>
  <si>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</si>
  <si>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</si>
  <si>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</si>
  <si>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</si>
  <si>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</si>
  <si>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</si>
  <si>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</si>
  <si>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</si>
  <si>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</si>
  <si>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</si>
  <si>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</si>
  <si>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</si>
  <si>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</si>
  <si>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</si>
  <si>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</si>
  <si>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</si>
  <si>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</si>
  <si>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</si>
  <si>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</si>
  <si>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</si>
  <si>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</si>
  <si>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</si>
  <si>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</si>
  <si>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</si>
  <si>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</si>
  <si>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</si>
  <si>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</si>
  <si>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</si>
  <si>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</si>
  <si>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</si>
  <si>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</si>
  <si>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</si>
  <si>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</si>
  <si>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</si>
  <si>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</si>
  <si>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</si>
  <si>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</si>
  <si>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</si>
  <si>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</si>
  <si>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</si>
  <si>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</si>
  <si>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</si>
  <si>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</si>
  <si>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</si>
  <si>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</si>
  <si>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</si>
  <si>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</si>
  <si>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</si>
  <si>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</si>
  <si>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</si>
  <si>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</si>
  <si>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</si>
  <si>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</si>
  <si>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</si>
  <si>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</si>
  <si>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</si>
  <si>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</si>
  <si>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</si>
  <si>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</si>
  <si>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</si>
  <si>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</si>
  <si>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</si>
  <si>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</si>
  <si>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</si>
  <si>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</si>
  <si>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</si>
  <si>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</si>
  <si>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</si>
  <si>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</si>
  <si>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</si>
  <si>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</si>
  <si>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</si>
  <si>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</si>
  <si>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</si>
  <si>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</si>
  <si>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</si>
  <si>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</si>
  <si>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</si>
  <si>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</si>
  <si>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</si>
  <si>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</si>
  <si>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</si>
  <si>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</si>
  <si>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</si>
  <si>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</si>
  <si>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</si>
  <si>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</si>
  <si>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</si>
  <si>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</si>
  <si>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</si>
  <si>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</si>
  <si>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</si>
  <si>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</si>
  <si>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</si>
  <si>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</si>
  <si>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</si>
  <si>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</si>
  <si>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</si>
  <si>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</si>
  <si>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</si>
  <si>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</si>
  <si>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</si>
  <si>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</si>
  <si>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</si>
  <si>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</si>
  <si>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</si>
  <si>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</si>
  <si>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</si>
  <si>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</si>
  <si>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</si>
  <si>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</si>
  <si>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</si>
  <si>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</si>
  <si>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</si>
  <si>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</si>
  <si>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</si>
  <si>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</si>
  <si>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</si>
  <si>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</si>
  <si>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</si>
  <si>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</si>
  <si>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</si>
  <si>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</si>
  <si>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</si>
  <si>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</si>
  <si>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</si>
  <si>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</si>
  <si>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</si>
  <si>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</si>
  <si>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</si>
  <si>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</si>
  <si>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</si>
  <si>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</si>
  <si>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</si>
  <si>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</si>
  <si>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</si>
  <si>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</si>
  <si>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</si>
  <si>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</si>
  <si>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</si>
  <si>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</si>
  <si>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</si>
  <si>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</si>
  <si>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</si>
  <si>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</si>
  <si>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</si>
  <si>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</si>
  <si>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</si>
  <si>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</si>
  <si>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</si>
  <si>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</si>
  <si>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</si>
  <si>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</si>
  <si>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</si>
  <si>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</si>
  <si>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</si>
  <si>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</si>
  <si>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</si>
  <si>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</si>
  <si>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</si>
  <si>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</si>
  <si>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</si>
  <si>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</si>
  <si>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</si>
  <si>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</si>
  <si>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</si>
  <si>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</si>
  <si>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</si>
  <si>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</si>
  <si>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</si>
  <si>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</si>
  <si>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</si>
  <si>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</si>
  <si>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</si>
  <si>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</si>
  <si>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</si>
  <si>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</si>
  <si>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</si>
  <si>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</si>
  <si>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</si>
  <si>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</si>
  <si>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</si>
  <si>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</si>
  <si>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</si>
  <si>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</si>
  <si>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</si>
  <si>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</si>
  <si>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</si>
  <si>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</si>
  <si>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</si>
  <si>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</si>
  <si>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</si>
  <si>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</si>
  <si>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</si>
  <si>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</si>
  <si>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</si>
  <si>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</si>
  <si>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</si>
  <si>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</si>
  <si>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</si>
  <si>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</si>
  <si>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</si>
  <si>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</si>
  <si>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</si>
  <si>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</si>
  <si>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</si>
  <si>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</si>
  <si>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</si>
  <si>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</si>
  <si>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</si>
  <si>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</si>
  <si>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</si>
  <si>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</si>
  <si>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</si>
  <si>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</si>
  <si>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</si>
  <si>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</si>
  <si>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</si>
  <si>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</si>
  <si>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</si>
  <si>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</si>
  <si>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</si>
  <si>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</si>
  <si>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</si>
  <si>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</si>
  <si>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</si>
  <si>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</si>
  <si>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</si>
  <si>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</si>
  <si>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</si>
  <si>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</si>
  <si>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</si>
  <si>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</si>
  <si>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</si>
  <si>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</si>
  <si>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</si>
  <si>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</si>
  <si>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</si>
  <si>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</si>
  <si>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</si>
  <si>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</si>
  <si>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</si>
  <si>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</si>
  <si>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</si>
  <si>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</si>
  <si>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</si>
  <si>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</si>
  <si>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</si>
  <si>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</si>
  <si>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</si>
  <si>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</si>
  <si>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</si>
  <si>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</si>
  <si>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</si>
  <si>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</si>
  <si>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</si>
  <si>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</si>
  <si>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</si>
  <si>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</si>
  <si>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</si>
  <si>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</si>
  <si>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</si>
  <si>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</si>
  <si>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</si>
  <si>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</si>
  <si>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</si>
  <si>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</si>
  <si>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</si>
  <si>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</si>
  <si>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</si>
  <si>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</si>
  <si>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</si>
  <si>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</si>
  <si>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</si>
  <si>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</si>
  <si>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</si>
  <si>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</si>
  <si>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</si>
  <si>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</si>
  <si>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</si>
  <si>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</si>
  <si>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</si>
  <si>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</si>
  <si>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</si>
  <si>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</si>
  <si>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</si>
  <si>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</si>
  <si>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</si>
  <si>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</si>
  <si>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</si>
  <si>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</si>
  <si>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</si>
  <si>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</si>
  <si>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</si>
  <si>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</si>
  <si>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</si>
  <si>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</si>
  <si>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</si>
  <si>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</si>
  <si>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</si>
  <si>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</si>
  <si>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</si>
  <si>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</si>
  <si>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</si>
  <si>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</si>
  <si>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</si>
  <si>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</si>
  <si>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</si>
  <si>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</si>
  <si>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</si>
  <si>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</si>
  <si>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</si>
  <si>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</si>
  <si>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</si>
  <si>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</si>
  <si>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</si>
  <si>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</si>
  <si>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</si>
  <si>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</si>
  <si>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</si>
  <si>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</si>
  <si>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</si>
  <si>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</si>
  <si>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</si>
  <si>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</si>
  <si>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</si>
  <si>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</si>
  <si>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</si>
  <si>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</si>
  <si>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</si>
  <si>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</si>
  <si>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</si>
  <si>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</si>
  <si>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</si>
  <si>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</si>
  <si>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</si>
  <si>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</si>
  <si>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</si>
  <si>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</si>
  <si>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</si>
  <si>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</si>
  <si>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</si>
  <si>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</si>
  <si>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</si>
  <si>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</si>
  <si>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</si>
  <si>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</si>
  <si>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</si>
  <si>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</si>
  <si>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</si>
  <si>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</si>
  <si>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</si>
  <si>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</si>
  <si>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</si>
  <si>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</si>
  <si>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</si>
  <si>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</si>
  <si>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</si>
  <si>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</si>
  <si>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</si>
  <si>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</si>
  <si>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</si>
  <si>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</si>
  <si>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</si>
  <si>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</si>
  <si>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</si>
  <si>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</si>
  <si>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</si>
  <si>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</si>
  <si>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</si>
  <si>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</si>
  <si>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</si>
  <si>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</si>
  <si>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</si>
  <si>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</si>
  <si>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</si>
  <si>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</si>
  <si>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</si>
  <si>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</si>
  <si>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</si>
  <si>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</si>
  <si>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</si>
  <si>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</si>
  <si>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</si>
  <si>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</si>
  <si>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</si>
  <si>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</si>
  <si>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</si>
  <si>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</si>
  <si>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</si>
  <si>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</si>
  <si>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</si>
  <si>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</si>
  <si>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</si>
  <si>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</si>
  <si>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</si>
  <si>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</si>
  <si>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</si>
  <si>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</si>
  <si>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</si>
  <si>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</si>
  <si>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</si>
  <si>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</si>
  <si>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</si>
  <si>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</si>
  <si>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</si>
  <si>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</si>
  <si>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</si>
  <si>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</si>
  <si>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</si>
  <si>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</si>
  <si>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</si>
  <si>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</si>
  <si>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</si>
  <si>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</si>
  <si>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</si>
  <si>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</si>
  <si>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</si>
  <si>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</si>
  <si>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</si>
  <si>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</si>
  <si>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</si>
  <si>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</si>
  <si>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</si>
  <si>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</si>
  <si>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</si>
  <si>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</si>
  <si>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</si>
  <si>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</si>
  <si>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</si>
  <si>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</si>
  <si>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</si>
  <si>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</si>
  <si>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</si>
  <si>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</si>
  <si>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</si>
  <si>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</si>
  <si>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</si>
  <si>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</si>
  <si>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</si>
  <si>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</si>
  <si>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</si>
  <si>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</si>
  <si>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</si>
  <si>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</si>
  <si>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</si>
  <si>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</si>
  <si>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</si>
  <si>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</si>
  <si>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</si>
  <si>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</si>
  <si>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</si>
  <si>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</si>
  <si>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</si>
  <si>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</si>
  <si>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</si>
  <si>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</si>
  <si>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</si>
  <si>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</si>
  <si>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</si>
  <si>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</si>
  <si>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</si>
  <si>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</si>
  <si>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</si>
  <si>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</si>
  <si>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</si>
  <si>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</si>
  <si>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</si>
  <si>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</si>
  <si>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</si>
  <si>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</si>
  <si>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</si>
  <si>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</si>
  <si>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</si>
  <si>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</si>
  <si>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</si>
  <si>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</si>
  <si>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</si>
  <si>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</si>
  <si>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</si>
  <si>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</si>
  <si>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</si>
  <si>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</si>
  <si>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</si>
  <si>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</si>
  <si>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</si>
  <si>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</si>
  <si>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</si>
  <si>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</si>
  <si>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</si>
  <si>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</si>
  <si>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</si>
  <si>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</si>
  <si>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</si>
  <si>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</si>
  <si>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</si>
  <si>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</si>
  <si>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</si>
  <si>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</si>
  <si>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</si>
  <si>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</si>
  <si>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</si>
  <si>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</si>
  <si>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</si>
  <si>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</si>
  <si>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</si>
  <si>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</si>
  <si>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</si>
  <si>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</si>
  <si>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</si>
  <si>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</si>
  <si>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</si>
  <si>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</si>
  <si>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</si>
  <si>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</si>
  <si>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</si>
  <si>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</si>
  <si>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</si>
  <si>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</si>
  <si>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</si>
  <si>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</si>
  <si>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</si>
  <si>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</si>
  <si>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</si>
  <si>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</si>
  <si>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</si>
  <si>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</si>
  <si>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</si>
  <si>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</si>
  <si>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</si>
  <si>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</si>
  <si>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</si>
  <si>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</si>
  <si>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</si>
  <si>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</si>
  <si>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</si>
  <si>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</si>
  <si>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</si>
  <si>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</si>
  <si>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</si>
  <si>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</si>
  <si>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</si>
  <si>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</si>
  <si>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</si>
  <si>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</si>
  <si>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</si>
  <si>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</si>
  <si>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</si>
  <si>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</si>
  <si>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</si>
  <si>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</si>
  <si>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</si>
  <si>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</si>
  <si>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</si>
  <si>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</si>
  <si>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</si>
  <si>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</si>
  <si>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</si>
  <si>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</si>
  <si>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</si>
  <si>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</si>
  <si>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</si>
  <si>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</si>
  <si>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</si>
  <si>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</si>
  <si>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</si>
  <si>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</si>
  <si>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</si>
  <si>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</si>
  <si>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</si>
  <si>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</si>
  <si>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</si>
  <si>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</si>
  <si>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</si>
  <si>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</si>
  <si>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</si>
  <si>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</si>
  <si>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</si>
  <si>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</si>
  <si>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</si>
  <si>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</si>
  <si>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</si>
  <si>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</si>
  <si>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</si>
  <si>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</si>
  <si>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</si>
  <si>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</si>
  <si>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</si>
  <si>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</si>
  <si>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</si>
  <si>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</si>
  <si>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</si>
  <si>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</si>
  <si>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</si>
  <si>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</si>
  <si>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</si>
  <si>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</si>
  <si>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</si>
  <si>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</si>
  <si>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</si>
  <si>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</si>
  <si>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</si>
  <si>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</si>
  <si>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</si>
  <si>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</si>
  <si>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</si>
  <si>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</si>
  <si>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</si>
  <si>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</si>
  <si>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</si>
  <si>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</si>
  <si>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</si>
  <si>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</si>
  <si>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</si>
  <si>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</si>
  <si>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</si>
  <si>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</si>
  <si>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</si>
  <si>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</si>
  <si>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</si>
  <si>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</si>
  <si>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</si>
  <si>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</si>
  <si>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</si>
  <si>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</si>
  <si>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</si>
  <si>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</si>
  <si>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</si>
  <si>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</si>
  <si>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</si>
  <si>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</si>
  <si>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</si>
  <si>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</si>
  <si>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</si>
  <si>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</si>
  <si>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</si>
  <si>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</si>
  <si>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</si>
  <si>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</si>
  <si>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</si>
  <si>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</si>
  <si>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</si>
  <si>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</si>
  <si>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</si>
  <si>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</si>
  <si>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</si>
  <si>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</si>
  <si>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</si>
  <si>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</si>
  <si>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</si>
  <si>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</si>
  <si>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</si>
  <si>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</si>
  <si>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</si>
  <si>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</si>
  <si>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</si>
  <si>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</si>
  <si>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</si>
  <si>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</si>
  <si>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</si>
  <si>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</si>
  <si>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</si>
  <si>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</si>
  <si>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</si>
  <si>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</si>
  <si>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</si>
  <si>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</si>
  <si>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</si>
  <si>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</si>
  <si>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</si>
  <si>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</si>
  <si>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</si>
  <si>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</si>
  <si>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</si>
  <si>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</si>
  <si>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</si>
  <si>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</si>
  <si>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</si>
  <si>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</si>
  <si>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</si>
  <si>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</si>
  <si>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</si>
  <si>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</si>
  <si>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</si>
  <si>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</si>
  <si>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</si>
  <si>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</si>
  <si>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</si>
  <si>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</si>
  <si>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</si>
  <si>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</si>
  <si>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</si>
  <si>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</si>
  <si>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</si>
  <si>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</si>
  <si>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</si>
  <si>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</si>
  <si>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</si>
  <si>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</si>
  <si>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</si>
  <si>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</si>
  <si>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</si>
  <si>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</si>
  <si>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</si>
  <si>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</si>
  <si>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</si>
  <si>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</si>
  <si>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</si>
  <si>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</si>
  <si>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</si>
  <si>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</si>
  <si>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</si>
  <si>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</si>
  <si>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</si>
  <si>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</si>
  <si>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</si>
  <si>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</si>
  <si>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</si>
  <si>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</si>
  <si>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</si>
  <si>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</si>
  <si>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</si>
  <si>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</si>
  <si>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</si>
  <si>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</si>
  <si>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</si>
  <si>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</si>
  <si>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</si>
  <si>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</si>
  <si>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</si>
  <si>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</si>
  <si>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</si>
  <si>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</si>
  <si>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</si>
  <si>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</si>
  <si>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</si>
  <si>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</si>
  <si>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</si>
  <si>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</si>
  <si>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</si>
  <si>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</si>
  <si>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</si>
  <si>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</si>
  <si>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</si>
  <si>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</si>
  <si>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</si>
  <si>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</si>
  <si>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</si>
  <si>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</si>
  <si>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</si>
  <si>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</si>
  <si>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</si>
  <si>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</si>
  <si>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</si>
  <si>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</si>
  <si>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</si>
  <si>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</si>
  <si>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</si>
  <si>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</si>
  <si>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</si>
  <si>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</si>
  <si>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</si>
  <si>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</si>
  <si>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</si>
  <si>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</si>
  <si>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</si>
  <si>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</si>
  <si>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</si>
  <si>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</si>
  <si>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</si>
  <si>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</si>
  <si>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</si>
  <si>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</si>
  <si>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</si>
  <si>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</si>
  <si>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</si>
  <si>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</si>
  <si>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</si>
  <si>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</si>
  <si>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</si>
  <si>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</si>
  <si>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</si>
  <si>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</si>
  <si>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</si>
  <si>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</si>
  <si>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</si>
  <si>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</si>
  <si>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</si>
  <si>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</si>
  <si>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</si>
  <si>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</si>
  <si>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</si>
  <si>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</si>
  <si>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</si>
  <si>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</si>
  <si>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</si>
  <si>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</si>
  <si>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</si>
  <si>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</si>
  <si>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</si>
  <si>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</si>
  <si>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</si>
  <si>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</si>
  <si>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</si>
  <si>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</si>
  <si>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</si>
  <si>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</si>
  <si>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</si>
  <si>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</si>
  <si>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</si>
  <si>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</si>
  <si>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</si>
  <si>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</si>
  <si>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</si>
  <si>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</si>
  <si>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</si>
  <si>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</si>
  <si>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</si>
  <si>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</si>
  <si>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</si>
  <si>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</si>
  <si>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</si>
  <si>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</si>
  <si>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</si>
  <si>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</si>
  <si>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</si>
  <si>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</si>
  <si>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</si>
  <si>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</si>
  <si>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</si>
  <si>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</si>
  <si>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</si>
  <si>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</si>
  <si>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</si>
  <si>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</si>
  <si>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</si>
  <si>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</si>
  <si>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</si>
  <si>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</si>
  <si>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</si>
  <si>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</si>
  <si>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</si>
  <si>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</si>
  <si>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</si>
  <si>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</si>
  <si>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</si>
  <si>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</si>
  <si>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</si>
  <si>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</si>
  <si>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</si>
  <si>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</si>
  <si>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</si>
  <si>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</si>
  <si>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</si>
  <si>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</si>
  <si>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</si>
  <si>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</si>
  <si>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</si>
  <si>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</si>
  <si>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</si>
  <si>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</si>
  <si>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</si>
  <si>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</si>
  <si>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</si>
  <si>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</si>
  <si>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</si>
  <si>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</si>
  <si>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</si>
  <si>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</si>
  <si>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</si>
  <si>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</si>
  <si>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</si>
  <si>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</si>
  <si>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</si>
  <si>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</si>
  <si>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</si>
  <si>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</si>
  <si>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</si>
  <si>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</si>
  <si>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</si>
  <si>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</si>
  <si>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</si>
  <si>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</si>
  <si>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</si>
  <si>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</si>
  <si>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</si>
  <si>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</si>
  <si>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</si>
  <si>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</si>
  <si>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</si>
  <si>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</si>
  <si>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</si>
  <si>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</si>
  <si>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</si>
  <si>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</si>
  <si>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</si>
  <si>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</si>
  <si>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</si>
  <si>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</si>
  <si>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</si>
  <si>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</si>
  <si>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</si>
  <si>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</si>
  <si>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</si>
  <si>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</si>
  <si>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</si>
  <si>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</si>
  <si>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</si>
  <si>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</si>
  <si>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</si>
  <si>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</si>
  <si>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</si>
  <si>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</si>
  <si>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</si>
  <si>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</si>
  <si>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</si>
  <si>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</si>
  <si>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</si>
  <si>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</si>
  <si>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</si>
  <si>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</si>
  <si>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</si>
  <si>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</si>
  <si>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</si>
  <si>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</si>
  <si>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</si>
  <si>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</si>
  <si>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</si>
  <si>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</si>
  <si>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</si>
  <si>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</si>
  <si>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</si>
  <si>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</si>
  <si>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</si>
  <si>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</si>
  <si>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</si>
  <si>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</si>
  <si>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</si>
  <si>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</si>
  <si>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</si>
  <si>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</si>
  <si>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</si>
  <si>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</si>
  <si>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</si>
  <si>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</si>
  <si>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</si>
  <si>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</si>
  <si>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</si>
  <si>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</si>
  <si>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</si>
  <si>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</si>
  <si>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</si>
  <si>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</si>
  <si>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</si>
  <si>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</si>
  <si>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</si>
  <si>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</si>
  <si>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</si>
  <si>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</si>
  <si>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</si>
  <si>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</si>
  <si>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</si>
  <si>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</si>
  <si>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</si>
  <si>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</si>
  <si>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</si>
  <si>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</si>
  <si>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</si>
  <si>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</si>
  <si>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</si>
  <si>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</si>
  <si>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</si>
  <si>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</si>
  <si>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</si>
  <si>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</si>
  <si>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</si>
  <si>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</si>
  <si>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</si>
  <si>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</si>
  <si>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</si>
  <si>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</si>
  <si>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</si>
  <si>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</si>
  <si>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</si>
  <si>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</si>
  <si>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</si>
  <si>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</si>
  <si>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</si>
  <si>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</si>
  <si>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</si>
  <si>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</si>
  <si>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</si>
  <si>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</si>
  <si>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</si>
  <si>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</si>
  <si>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</si>
  <si>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</si>
  <si>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</si>
  <si>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</si>
  <si>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</si>
  <si>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</si>
  <si>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</si>
  <si>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</si>
  <si>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</si>
  <si>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</si>
  <si>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</si>
  <si>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</si>
  <si>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</si>
  <si>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</si>
  <si>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</si>
  <si>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</si>
  <si>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</si>
  <si>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</si>
  <si>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</si>
  <si>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</si>
  <si>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</si>
  <si>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</si>
  <si>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</si>
  <si>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</si>
  <si>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</si>
  <si>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</si>
  <si>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</si>
  <si>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</si>
  <si>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</si>
  <si>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</si>
  <si>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</si>
  <si>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</si>
  <si>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</si>
  <si>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</si>
  <si>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</si>
  <si>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</si>
  <si>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</si>
  <si>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</si>
  <si>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</si>
  <si>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</si>
  <si>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</si>
  <si>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</si>
  <si>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</si>
  <si>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</si>
  <si>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</si>
  <si>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</si>
  <si>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</si>
  <si>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</si>
  <si>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</si>
  <si>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</si>
  <si>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</si>
  <si>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</si>
  <si>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</si>
  <si>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</si>
  <si>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</si>
  <si>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</si>
  <si>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</si>
  <si>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</si>
  <si>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</si>
  <si>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</si>
  <si>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</si>
  <si>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</si>
  <si>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</si>
  <si>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</si>
  <si>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</si>
  <si>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</si>
  <si>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</si>
  <si>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</si>
  <si>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</si>
  <si>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</si>
  <si>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</si>
  <si>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</si>
  <si>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</si>
  <si>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</si>
  <si>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</si>
  <si>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</si>
  <si>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</si>
  <si>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</si>
  <si>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</si>
  <si>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</si>
  <si>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</si>
  <si>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</si>
  <si>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</si>
  <si>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</si>
  <si>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</si>
  <si>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</si>
  <si>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</si>
  <si>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</si>
  <si>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</si>
  <si>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</si>
  <si>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</si>
  <si>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</si>
  <si>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</si>
  <si>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</si>
  <si>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</si>
  <si>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</si>
  <si>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</si>
  <si>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</si>
  <si>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</si>
  <si>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</si>
  <si>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</si>
  <si>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</si>
  <si>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</si>
  <si>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</si>
  <si>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</si>
  <si>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</si>
  <si>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</si>
  <si>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</si>
  <si>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</si>
  <si>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</si>
  <si>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</si>
  <si>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</si>
  <si>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</si>
  <si>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</si>
  <si>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</si>
  <si>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</si>
  <si>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</si>
  <si>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</si>
  <si>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</si>
  <si>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</si>
  <si>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</si>
  <si>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</si>
  <si>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</si>
  <si>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</si>
  <si>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</si>
  <si>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</si>
  <si>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</si>
  <si>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</si>
  <si>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</si>
  <si>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</si>
  <si>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</si>
  <si>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</si>
  <si>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</si>
  <si>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</si>
  <si>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</si>
  <si>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</si>
  <si>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</si>
  <si>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</si>
  <si>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</si>
  <si>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</si>
  <si>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</si>
  <si>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</si>
  <si>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</si>
  <si>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</si>
  <si>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</si>
  <si>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</si>
  <si>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</si>
  <si>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</si>
  <si>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</si>
  <si>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</si>
  <si>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</si>
  <si>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</si>
  <si>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</si>
  <si>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</si>
  <si>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</si>
  <si>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</si>
  <si>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</si>
  <si>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</si>
  <si>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</si>
  <si>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</si>
  <si>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</si>
  <si>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</si>
  <si>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</si>
  <si>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</si>
  <si>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</si>
  <si>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</si>
  <si>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</si>
  <si>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</si>
  <si>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</si>
  <si>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</si>
  <si>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</si>
  <si>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</si>
  <si>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</si>
  <si>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</si>
  <si>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</si>
  <si>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</si>
  <si>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</si>
  <si>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</si>
  <si>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</si>
  <si>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</si>
  <si>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</si>
  <si>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</si>
  <si>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</si>
  <si>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</si>
  <si>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</si>
  <si>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</si>
  <si>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</si>
  <si>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</si>
  <si>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</si>
  <si>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</si>
  <si>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</si>
  <si>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</si>
  <si>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</si>
  <si>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</si>
  <si>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</si>
  <si>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</si>
  <si>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</si>
  <si>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</si>
  <si>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</si>
  <si>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</si>
  <si>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</si>
  <si>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</si>
  <si>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</si>
  <si>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</si>
  <si>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</si>
  <si>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</si>
  <si>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</si>
  <si>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</si>
  <si>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</si>
  <si>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</si>
  <si>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</si>
  <si>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</si>
  <si>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</si>
  <si>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</si>
  <si>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</si>
  <si>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</si>
  <si>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</si>
  <si>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</si>
  <si>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</si>
  <si>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</si>
  <si>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</si>
  <si>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</si>
  <si>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</si>
  <si>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</si>
  <si>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</si>
  <si>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</si>
  <si>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</si>
  <si>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</si>
  <si>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</si>
  <si>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</si>
  <si>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</si>
  <si>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</si>
  <si>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</si>
  <si>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</si>
  <si>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</si>
  <si>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</si>
  <si>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</si>
  <si>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</si>
  <si>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</si>
  <si>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</si>
  <si>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</si>
  <si>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</si>
  <si>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</si>
  <si>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</si>
  <si>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</si>
  <si>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</si>
  <si>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</si>
  <si>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</si>
  <si>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</si>
  <si>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</si>
  <si>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</si>
  <si>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</si>
  <si>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</si>
  <si>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</si>
  <si>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</si>
  <si>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</si>
  <si>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</si>
  <si>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</si>
  <si>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</si>
  <si>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</si>
  <si>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</si>
  <si>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</si>
  <si>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</si>
  <si>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</si>
  <si>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</si>
  <si>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</si>
  <si>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</si>
  <si>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</si>
  <si>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</si>
  <si>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</si>
  <si>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</si>
  <si>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</si>
  <si>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</si>
  <si>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</si>
  <si>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</si>
  <si>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</si>
  <si>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</si>
  <si>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</si>
  <si>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</si>
  <si>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</si>
  <si>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</si>
  <si>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</si>
  <si>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</si>
  <si>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</si>
  <si>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</si>
  <si>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</si>
  <si>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</si>
  <si>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</si>
  <si>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</si>
  <si>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</si>
  <si>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</si>
  <si>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</si>
  <si>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</si>
  <si>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</si>
  <si>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</si>
  <si>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</si>
  <si>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</si>
  <si>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</si>
  <si>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</si>
  <si>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</si>
  <si>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</si>
  <si>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</si>
  <si>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</si>
  <si>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</si>
  <si>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</si>
  <si>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</si>
  <si>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</si>
  <si>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</si>
  <si>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</si>
  <si>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</si>
  <si>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</si>
  <si>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</si>
  <si>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</si>
  <si>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</si>
  <si>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</si>
  <si>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</si>
  <si>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</si>
  <si>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</si>
  <si>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</si>
  <si>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</si>
  <si>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</si>
  <si>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</si>
  <si>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</si>
  <si>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</si>
  <si>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</si>
  <si>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</si>
  <si>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</si>
  <si>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</si>
  <si>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</si>
  <si>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</si>
  <si>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</si>
  <si>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</si>
  <si>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</si>
  <si>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</si>
  <si>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</si>
  <si>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</si>
  <si>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</si>
  <si>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</si>
  <si>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</si>
  <si>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</si>
  <si>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</si>
  <si>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</si>
  <si>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</si>
  <si>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</si>
  <si>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</si>
  <si>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</si>
  <si>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</si>
  <si>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</si>
  <si>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</si>
  <si>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</si>
  <si>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</si>
  <si>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</si>
  <si>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</si>
  <si>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</si>
  <si>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</si>
  <si>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</si>
  <si>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</si>
  <si>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</si>
  <si>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</si>
  <si>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</si>
  <si>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</si>
  <si>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</si>
  <si>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</si>
  <si>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</si>
  <si>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</si>
  <si>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</si>
  <si>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</si>
  <si>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</si>
  <si>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</si>
  <si>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</si>
  <si>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</si>
  <si>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</si>
  <si>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</si>
  <si>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</si>
  <si>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</si>
  <si>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</si>
  <si>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</si>
  <si>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</si>
  <si>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</si>
  <si>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</si>
  <si>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</si>
  <si>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</si>
  <si>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</si>
  <si>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</si>
  <si>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</si>
  <si>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</si>
  <si>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</si>
  <si>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</si>
  <si>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</si>
  <si>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</si>
  <si>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</si>
  <si>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</si>
  <si>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</si>
  <si>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</si>
  <si>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</si>
  <si>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</si>
  <si>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</si>
  <si>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</si>
  <si>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</si>
  <si>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</si>
  <si>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</si>
  <si>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</si>
  <si>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</si>
  <si>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</si>
  <si>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</si>
  <si>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</si>
  <si>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</si>
  <si>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</si>
  <si>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</si>
  <si>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</si>
  <si>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</si>
  <si>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</si>
  <si>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</si>
  <si>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</si>
  <si>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</si>
  <si>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</si>
  <si>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</si>
  <si>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</si>
  <si>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</si>
  <si>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</si>
  <si>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</si>
  <si>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</si>
  <si>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</si>
  <si>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</si>
  <si>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</si>
  <si>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</si>
  <si>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</si>
  <si>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</si>
  <si>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</si>
  <si>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</si>
  <si>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</si>
  <si>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</si>
  <si>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</si>
  <si>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</si>
  <si>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</si>
  <si>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</si>
  <si>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</si>
  <si>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</si>
  <si>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</si>
  <si>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</si>
  <si>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</si>
  <si>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</si>
  <si>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</si>
  <si>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</si>
  <si>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</si>
  <si>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</si>
  <si>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</si>
  <si>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</si>
  <si>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</si>
  <si>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</si>
  <si>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</si>
  <si>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</si>
  <si>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</si>
  <si>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</si>
  <si>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</si>
  <si>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</si>
  <si>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</si>
  <si>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</si>
  <si>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</si>
  <si>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</si>
  <si>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</si>
  <si>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</si>
  <si>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</si>
  <si>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</si>
  <si>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</si>
  <si>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</si>
  <si>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</si>
  <si>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</si>
  <si>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</si>
  <si>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</si>
  <si>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</si>
  <si>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</si>
  <si>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</si>
  <si>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</si>
  <si>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</si>
  <si>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</si>
  <si>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</si>
  <si>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</si>
  <si>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</si>
  <si>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</si>
  <si>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</si>
  <si>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</si>
  <si>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</si>
  <si>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</si>
  <si>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</si>
  <si>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</si>
  <si>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</si>
  <si>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</si>
  <si>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</si>
  <si>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</si>
  <si>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</si>
  <si>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</si>
  <si>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</si>
  <si>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</si>
  <si>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</si>
  <si>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</si>
  <si>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</si>
  <si>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</si>
  <si>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</si>
  <si>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</si>
  <si>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</si>
  <si>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</si>
  <si>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</si>
  <si>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</si>
  <si>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</si>
  <si>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</si>
  <si>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</si>
  <si>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</si>
  <si>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</si>
  <si>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</si>
  <si>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</si>
  <si>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</si>
  <si>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</si>
  <si>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</si>
  <si>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</si>
  <si>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</si>
  <si>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</si>
  <si>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</si>
  <si>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</si>
  <si>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</si>
  <si>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</si>
  <si>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</si>
  <si>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</si>
  <si>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</si>
  <si>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</si>
  <si>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</si>
  <si>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</si>
  <si>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</si>
  <si>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</si>
  <si>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</si>
  <si>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</si>
  <si>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</si>
  <si>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</si>
  <si>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</si>
  <si>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</si>
  <si>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</si>
  <si>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</si>
  <si>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</si>
  <si>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</si>
  <si>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</si>
  <si>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</si>
  <si>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</si>
  <si>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</si>
  <si>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</si>
  <si>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</si>
  <si>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</si>
  <si>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</si>
  <si>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</si>
  <si>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</si>
  <si>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</si>
  <si>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</si>
  <si>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</si>
  <si>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</si>
  <si>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</si>
  <si>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</si>
  <si>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</si>
  <si>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</si>
  <si>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</si>
  <si>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</si>
  <si>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</si>
  <si>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</si>
  <si>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</si>
  <si>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</si>
  <si>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</si>
  <si>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</si>
  <si>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</si>
  <si>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</si>
  <si>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</si>
  <si>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</si>
  <si>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</si>
  <si>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</si>
  <si>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</si>
  <si>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</si>
  <si>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</si>
  <si>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</si>
  <si>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</si>
  <si>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</si>
  <si>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</si>
  <si>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</si>
  <si>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</si>
  <si>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</si>
  <si>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</si>
  <si>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</si>
  <si>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</si>
  <si>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</si>
  <si>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</si>
  <si>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</si>
  <si>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</si>
  <si>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</si>
  <si>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</si>
  <si>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</si>
  <si>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</si>
  <si>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</si>
  <si>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</si>
  <si>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</si>
  <si>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</si>
  <si>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</si>
  <si>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</si>
  <si>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</si>
  <si>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</si>
  <si>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</si>
  <si>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</si>
  <si>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</si>
  <si>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</si>
  <si>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</si>
  <si>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</si>
  <si>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</si>
  <si>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</si>
  <si>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</si>
  <si>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</si>
  <si>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</si>
  <si>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</si>
  <si>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</si>
  <si>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</si>
  <si>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</si>
  <si>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</si>
  <si>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</si>
  <si>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</si>
  <si>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</si>
  <si>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</si>
  <si>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</si>
  <si>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</si>
  <si>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</si>
  <si>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</si>
  <si>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</si>
  <si>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</si>
  <si>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</si>
  <si>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</si>
  <si>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</si>
  <si>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</si>
  <si>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</si>
  <si>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</si>
  <si>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</si>
  <si>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</si>
  <si>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</si>
  <si>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</si>
  <si>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</si>
  <si>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</si>
  <si>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</si>
  <si>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</si>
  <si>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</si>
  <si>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</si>
  <si>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</si>
  <si>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</si>
  <si>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</si>
  <si>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</si>
  <si>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</si>
  <si>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</si>
  <si>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</si>
  <si>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</si>
  <si>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</si>
  <si>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</si>
  <si>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</si>
  <si>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</si>
  <si>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</si>
  <si>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</si>
  <si>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</si>
  <si>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</si>
  <si>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</si>
  <si>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</si>
  <si>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</si>
  <si>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</si>
  <si>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</si>
  <si>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</si>
  <si>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</si>
  <si>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</si>
  <si>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</si>
  <si>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</si>
  <si>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</si>
  <si>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</si>
  <si>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</si>
  <si>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</si>
  <si>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</si>
  <si>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</si>
  <si>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</si>
  <si>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</si>
  <si>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</si>
  <si>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</si>
  <si>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</si>
  <si>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</si>
  <si>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</si>
  <si>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</si>
  <si>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</si>
  <si>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</si>
  <si>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</si>
  <si>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</si>
  <si>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</si>
  <si>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</si>
  <si>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</si>
  <si>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</si>
  <si>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</si>
  <si>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</si>
  <si>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</si>
  <si>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</si>
  <si>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</si>
  <si>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</si>
  <si>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</si>
  <si>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</si>
  <si>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</si>
  <si>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</si>
  <si>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</si>
  <si>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</si>
  <si>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</si>
  <si>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</si>
  <si>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</si>
  <si>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</si>
  <si>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</si>
  <si>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</si>
  <si>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</si>
  <si>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</si>
  <si>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</si>
  <si>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</si>
  <si>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</si>
  <si>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</si>
  <si>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</si>
  <si>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</si>
  <si>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</si>
  <si>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</si>
  <si>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</si>
  <si>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</si>
  <si>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</si>
  <si>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</si>
  <si>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</si>
  <si>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</si>
  <si>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</si>
  <si>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</si>
  <si>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</si>
  <si>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</si>
  <si>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</si>
  <si>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</si>
  <si>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</si>
  <si>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</si>
  <si>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</si>
  <si>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</si>
  <si>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</si>
  <si>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</si>
  <si>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</si>
  <si>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</si>
  <si>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</si>
  <si>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</si>
  <si>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</si>
  <si>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</si>
  <si>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</si>
  <si>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</si>
  <si>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</si>
  <si>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</si>
  <si>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</si>
  <si>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</si>
  <si>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</si>
  <si>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</si>
  <si>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</si>
  <si>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</si>
  <si>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</si>
  <si>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</si>
  <si>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</si>
  <si>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</si>
  <si>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</si>
  <si>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</si>
  <si>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</si>
  <si>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</si>
  <si>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</si>
  <si>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</si>
  <si>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</si>
  <si>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</si>
  <si>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</si>
  <si>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</si>
  <si>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</si>
  <si>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</si>
  <si>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</si>
  <si>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</si>
  <si>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</si>
  <si>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</si>
  <si>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</si>
  <si>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</si>
  <si>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</si>
  <si>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</si>
  <si>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</si>
  <si>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</si>
  <si>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</si>
  <si>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</si>
  <si>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</si>
  <si>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</si>
  <si>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</si>
  <si>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</si>
  <si>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</si>
  <si>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</si>
  <si>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</si>
  <si>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</si>
  <si>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</si>
  <si>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</si>
  <si>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</si>
  <si>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</si>
  <si>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</si>
  <si>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</si>
  <si>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</si>
  <si>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</si>
  <si>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</si>
  <si>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</si>
  <si>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</si>
  <si>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</si>
  <si>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</si>
  <si>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</si>
  <si>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</si>
  <si>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</si>
  <si>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</si>
  <si>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</si>
  <si>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</si>
  <si>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</si>
  <si>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</si>
  <si>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</si>
  <si>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</si>
  <si>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</si>
  <si>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</si>
  <si>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</si>
  <si>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</si>
  <si>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</si>
  <si>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</si>
  <si>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</si>
  <si>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</si>
  <si>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</si>
  <si>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</si>
  <si>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</si>
  <si>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</si>
  <si>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</si>
  <si>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</si>
  <si>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</si>
  <si>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</si>
  <si>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</si>
  <si>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</si>
  <si>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</si>
  <si>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</si>
  <si>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</si>
  <si>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</si>
  <si>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</si>
  <si>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</si>
  <si>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</si>
  <si>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</si>
  <si>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</si>
  <si>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</si>
  <si>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</si>
  <si>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</si>
  <si>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</si>
  <si>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</si>
  <si>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</si>
  <si>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</si>
  <si>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</si>
  <si>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</si>
  <si>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</si>
  <si>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</si>
  <si>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</si>
  <si>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</si>
  <si>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</si>
  <si>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</si>
  <si>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</si>
  <si>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</si>
  <si>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</si>
  <si>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</si>
  <si>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</si>
  <si>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</si>
  <si>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</si>
  <si>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</si>
  <si>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</si>
  <si>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</si>
  <si>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</si>
  <si>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</si>
  <si>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</si>
  <si>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</si>
  <si>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</si>
  <si>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</si>
  <si>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</si>
  <si>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</si>
  <si>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</si>
  <si>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</si>
  <si>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</si>
  <si>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</si>
  <si>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</si>
  <si>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</si>
  <si>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</si>
  <si>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</si>
  <si>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</si>
  <si>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</si>
  <si>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</si>
  <si>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</si>
  <si>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</si>
  <si>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</si>
  <si>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</si>
  <si>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</si>
  <si>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</si>
  <si>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</si>
  <si>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</si>
  <si>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</si>
  <si>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</si>
  <si>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</si>
  <si>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</si>
  <si>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</si>
  <si>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</si>
  <si>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</si>
  <si>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</si>
  <si>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</si>
  <si>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</si>
  <si>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</si>
  <si>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</si>
  <si>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</si>
  <si>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</si>
  <si>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</si>
  <si>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</si>
  <si>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</si>
  <si>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</si>
  <si>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</si>
  <si>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</si>
  <si>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</si>
  <si>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</si>
  <si>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</si>
  <si>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</si>
  <si>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</si>
  <si>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</si>
  <si>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</si>
  <si>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</si>
  <si>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</si>
  <si>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</si>
  <si>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</si>
  <si>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</si>
  <si>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</si>
  <si>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</si>
  <si>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</si>
  <si>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</si>
  <si>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</si>
  <si>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</si>
  <si>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</si>
  <si>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</si>
  <si>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</si>
  <si>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</si>
  <si>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</si>
  <si>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</si>
  <si>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</si>
  <si>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</si>
  <si>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</si>
  <si>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</si>
  <si>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</si>
  <si>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</si>
  <si>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</si>
  <si>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</si>
  <si>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</si>
  <si>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</si>
  <si>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</si>
  <si>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</si>
  <si>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</si>
  <si>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</si>
  <si>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</si>
  <si>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</si>
  <si>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</si>
  <si>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</si>
  <si>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</si>
  <si>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</si>
  <si>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</si>
  <si>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</si>
  <si>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</si>
  <si>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</si>
  <si>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</si>
  <si>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</si>
  <si>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</si>
  <si>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</si>
  <si>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</si>
  <si>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</si>
  <si>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</si>
  <si>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</si>
  <si>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</si>
  <si>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</si>
  <si>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</si>
  <si>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</si>
  <si>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</si>
  <si>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</si>
  <si>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</si>
  <si>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</si>
  <si>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</si>
  <si>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</si>
  <si>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</si>
  <si>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</si>
  <si>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</si>
  <si>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</si>
  <si>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</si>
  <si>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</si>
  <si>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</si>
  <si>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</si>
  <si>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</si>
  <si>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</si>
  <si>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</si>
  <si>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</si>
  <si>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</si>
  <si>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</si>
  <si>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</si>
  <si>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</si>
  <si>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</si>
  <si>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</si>
  <si>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</si>
  <si>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</si>
  <si>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</si>
  <si>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</si>
  <si>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</si>
  <si>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</si>
  <si>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</si>
  <si>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</si>
  <si>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</si>
  <si>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</si>
  <si>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</si>
  <si>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</si>
  <si>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</si>
  <si>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</si>
  <si>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</si>
  <si>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</si>
  <si>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</si>
  <si>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</si>
  <si>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</si>
  <si>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</si>
  <si>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</si>
  <si>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</si>
  <si>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</si>
  <si>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</si>
  <si>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</si>
  <si>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</si>
  <si>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</si>
  <si>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</si>
  <si>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</si>
  <si>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</si>
  <si>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</si>
  <si>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</si>
  <si>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</si>
  <si>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</si>
  <si>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</si>
  <si>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</si>
  <si>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</si>
  <si>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</si>
  <si>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</si>
  <si>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</si>
  <si>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</si>
  <si>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</si>
  <si>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</si>
  <si>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</si>
  <si>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</si>
  <si>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</si>
  <si>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</si>
  <si>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</si>
  <si>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</si>
  <si>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</si>
  <si>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</si>
  <si>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</si>
  <si>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</si>
  <si>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</si>
  <si>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</si>
  <si>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</si>
  <si>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</si>
  <si>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</si>
  <si>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</si>
  <si>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</si>
  <si>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</si>
  <si>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</si>
  <si>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</si>
  <si>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</si>
  <si>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</si>
  <si>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</si>
  <si>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</si>
  <si>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</si>
  <si>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</si>
  <si>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</si>
  <si>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</si>
  <si>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</si>
  <si>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</si>
  <si>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</si>
  <si>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</si>
  <si>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</si>
  <si>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</si>
  <si>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</si>
  <si>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</si>
  <si>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</si>
  <si>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</si>
  <si>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</si>
  <si>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</si>
  <si>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</si>
  <si>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</si>
  <si>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</si>
  <si>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</si>
  <si>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</si>
  <si>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</si>
  <si>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</si>
  <si>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</si>
  <si>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</si>
  <si>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</si>
  <si>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</si>
  <si>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</si>
  <si>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</si>
  <si>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</si>
  <si>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</si>
  <si>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</si>
  <si>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</si>
  <si>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</si>
  <si>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</si>
  <si>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</si>
  <si>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</si>
  <si>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</si>
  <si>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</si>
  <si>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</si>
  <si>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</si>
  <si>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</si>
  <si>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</si>
  <si>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</si>
  <si>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</si>
  <si>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</si>
  <si>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</si>
  <si>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</si>
  <si>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</si>
  <si>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</si>
  <si>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</si>
  <si>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</si>
  <si>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</si>
  <si>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</si>
  <si>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</si>
  <si>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</si>
  <si>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</si>
  <si>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</si>
  <si>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</si>
  <si>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</si>
  <si>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</si>
  <si>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</si>
  <si>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</si>
  <si>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</si>
  <si>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</si>
  <si>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</si>
  <si>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</si>
  <si>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</si>
  <si>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</si>
  <si>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</si>
  <si>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</si>
  <si>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</si>
  <si>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</si>
  <si>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</si>
  <si>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</si>
  <si>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</si>
  <si>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</si>
  <si>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</si>
  <si>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</si>
  <si>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</si>
  <si>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</si>
  <si>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</si>
  <si>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</si>
  <si>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</si>
  <si>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</si>
  <si>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</si>
  <si>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</si>
  <si>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</si>
  <si>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</si>
  <si>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</si>
  <si>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</si>
  <si>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</si>
  <si>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</si>
  <si>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</si>
  <si>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</si>
  <si>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</si>
  <si>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</si>
  <si>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</si>
  <si>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</si>
  <si>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</si>
  <si>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</si>
  <si>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</si>
  <si>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</si>
  <si>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</si>
  <si>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</si>
  <si>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</si>
  <si>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</si>
  <si>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</si>
  <si>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</si>
  <si>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</si>
  <si>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</si>
  <si>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</si>
  <si>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</si>
  <si>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</si>
  <si>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</si>
  <si>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</si>
  <si>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</si>
  <si>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</si>
  <si>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</si>
  <si>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</si>
  <si>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</si>
  <si>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</si>
  <si>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</si>
  <si>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</si>
  <si>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</si>
  <si>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</si>
  <si>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</si>
  <si>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</si>
  <si>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</si>
  <si>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</si>
  <si>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</si>
  <si>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</si>
  <si>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</si>
  <si>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</si>
  <si>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</si>
  <si>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</si>
  <si>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</si>
  <si>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</si>
  <si>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</si>
  <si>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</si>
  <si>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</si>
  <si>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</si>
  <si>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</si>
  <si>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</si>
  <si>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</si>
  <si>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</si>
  <si>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</si>
  <si>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</si>
  <si>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</si>
  <si>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</si>
  <si>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</si>
  <si>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</si>
  <si>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</si>
  <si>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</si>
  <si>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</si>
  <si>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</si>
  <si>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</si>
  <si>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</si>
  <si>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</si>
  <si>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</si>
  <si>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</si>
  <si>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</si>
  <si>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</si>
  <si>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</si>
  <si>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</si>
  <si>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</si>
  <si>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</si>
  <si>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</si>
  <si>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</si>
  <si>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</si>
  <si>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</si>
  <si>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</si>
  <si>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</si>
  <si>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</si>
  <si>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</si>
  <si>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</si>
  <si>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</si>
  <si>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</si>
  <si>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</si>
  <si>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</si>
  <si>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</si>
  <si>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</si>
  <si>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</si>
  <si>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</si>
  <si>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</si>
  <si>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</si>
  <si>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</si>
  <si>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</si>
  <si>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</si>
  <si>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</si>
  <si>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</si>
  <si>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</si>
  <si>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</si>
  <si>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</si>
  <si>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</si>
  <si>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</si>
  <si>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</si>
  <si>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</si>
  <si>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</si>
  <si>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</si>
  <si>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</si>
  <si>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</si>
  <si>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</si>
  <si>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</si>
  <si>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</si>
  <si>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</si>
  <si>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</si>
  <si>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</si>
  <si>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</si>
  <si>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</si>
  <si>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</si>
  <si>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</si>
  <si>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</si>
  <si>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</si>
  <si>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</si>
  <si>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</si>
  <si>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</si>
  <si>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</si>
  <si>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</si>
  <si>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</si>
  <si>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</si>
  <si>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</si>
  <si>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</si>
  <si>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</si>
  <si>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</si>
  <si>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</si>
  <si>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</si>
  <si>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</si>
  <si>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</si>
  <si>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</si>
  <si>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</si>
  <si>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</si>
  <si>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</si>
  <si>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</si>
  <si>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</si>
  <si>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</si>
  <si>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</si>
  <si>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</si>
  <si>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</si>
  <si>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</si>
  <si>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</si>
  <si>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</si>
  <si>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</si>
  <si>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</si>
  <si>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</si>
  <si>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</si>
  <si>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</si>
  <si>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</si>
  <si>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</si>
  <si>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</si>
  <si>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</si>
  <si>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</si>
  <si>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</si>
  <si>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</si>
  <si>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</si>
  <si>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</si>
  <si>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</si>
  <si>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</si>
  <si>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</si>
  <si>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</si>
  <si>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</si>
  <si>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</si>
  <si>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</si>
  <si>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</si>
  <si>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</si>
  <si>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</si>
  <si>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</si>
  <si>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</si>
  <si>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</si>
  <si>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</si>
  <si>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</si>
  <si>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</si>
  <si>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</si>
  <si>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</si>
  <si>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</si>
  <si>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</si>
  <si>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</si>
  <si>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</si>
  <si>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</si>
  <si>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</si>
  <si>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</si>
  <si>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</si>
  <si>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</si>
  <si>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</si>
  <si>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</si>
  <si>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</si>
  <si>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</si>
  <si>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</si>
  <si>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</si>
  <si>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</si>
  <si>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</si>
  <si>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</si>
  <si>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</si>
  <si>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</si>
  <si>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</si>
  <si>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</si>
  <si>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</si>
  <si>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</si>
  <si>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</si>
  <si>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</si>
  <si>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</si>
  <si>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</si>
  <si>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</si>
  <si>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</si>
  <si>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</si>
  <si>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</si>
  <si>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</si>
  <si>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</si>
  <si>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</si>
  <si>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</si>
  <si>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</si>
  <si>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</si>
  <si>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</si>
  <si>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</si>
  <si>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</si>
  <si>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</si>
  <si>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</si>
  <si>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</si>
  <si>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</si>
  <si>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</si>
  <si>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</si>
  <si>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</si>
  <si>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</si>
  <si>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</si>
  <si>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</si>
  <si>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</si>
  <si>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</si>
  <si>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</si>
  <si>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</si>
  <si>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</si>
  <si>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</si>
  <si>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</si>
  <si>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</si>
  <si>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</si>
  <si>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</si>
  <si>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</si>
  <si>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</si>
  <si>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</si>
  <si>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</si>
  <si>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</si>
  <si>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</si>
  <si>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</si>
  <si>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</si>
  <si>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</si>
  <si>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</si>
  <si>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</si>
  <si>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</si>
  <si>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</si>
  <si>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</si>
  <si>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</si>
  <si>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</si>
  <si>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</si>
  <si>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</si>
  <si>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</si>
  <si>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</si>
  <si>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</si>
  <si>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</si>
  <si>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</si>
  <si>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</si>
  <si>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</si>
  <si>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</si>
  <si>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</si>
  <si>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</si>
  <si>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</si>
  <si>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</si>
  <si>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</si>
  <si>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</si>
  <si>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</si>
  <si>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</si>
  <si>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</si>
  <si>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</si>
  <si>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</si>
  <si>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</si>
  <si>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</si>
  <si>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</si>
  <si>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</si>
  <si>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</si>
  <si>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</si>
  <si>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</si>
  <si>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</si>
  <si>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</si>
  <si>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</si>
  <si>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</si>
  <si>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</si>
  <si>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</si>
  <si>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</si>
  <si>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</si>
  <si>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</si>
  <si>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</si>
  <si>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</si>
  <si>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</si>
  <si>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</si>
  <si>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</si>
  <si>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</si>
  <si>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</si>
  <si>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</si>
  <si>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</si>
  <si>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</si>
  <si>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</si>
  <si>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</si>
  <si>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</si>
  <si>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</si>
  <si>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</si>
  <si>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</si>
  <si>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</si>
  <si>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</si>
  <si>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</si>
  <si>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</si>
  <si>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</si>
  <si>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</si>
  <si>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</si>
  <si>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</si>
  <si>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</si>
  <si>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</si>
  <si>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</si>
  <si>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</si>
  <si>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</si>
  <si>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</si>
  <si>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</si>
  <si>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</si>
  <si>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</si>
  <si>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</si>
  <si>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</si>
  <si>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</si>
  <si>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</si>
  <si>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</si>
  <si>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</si>
  <si>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</si>
  <si>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</si>
  <si>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</si>
  <si>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</si>
  <si>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</si>
  <si>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</si>
  <si>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</si>
  <si>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</si>
  <si>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</si>
  <si>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</si>
  <si>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</si>
  <si>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</si>
  <si>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</si>
  <si>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</si>
  <si>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</si>
  <si>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</si>
  <si>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</si>
  <si>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</si>
  <si>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</si>
  <si>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</si>
  <si>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</si>
  <si>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</si>
  <si>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</si>
  <si>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</si>
  <si>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</si>
  <si>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</si>
  <si>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</si>
  <si>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</si>
  <si>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</si>
  <si>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</si>
  <si>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</si>
  <si>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</si>
  <si>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</si>
  <si>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</si>
  <si>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</si>
  <si>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</si>
  <si>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</si>
  <si>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</si>
  <si>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</si>
  <si>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</si>
  <si>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</si>
  <si>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</si>
  <si>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</si>
  <si>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</si>
  <si>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</si>
  <si>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</si>
  <si>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</si>
  <si>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</si>
  <si>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</si>
  <si>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</si>
  <si>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</si>
  <si>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</si>
  <si>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</si>
  <si>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</si>
  <si>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</si>
  <si>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</si>
  <si>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</si>
  <si>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</si>
  <si>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</si>
  <si>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</si>
  <si>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</si>
  <si>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</si>
  <si>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</si>
  <si>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</si>
  <si>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</si>
  <si>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</si>
  <si>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</si>
  <si>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</si>
  <si>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</si>
  <si>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</si>
  <si>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</si>
  <si>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</si>
  <si>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</si>
  <si>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</si>
  <si>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</si>
  <si>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</si>
  <si>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</si>
  <si>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</si>
  <si>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</si>
  <si>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</si>
  <si>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</si>
  <si>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</si>
  <si>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</si>
  <si>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</si>
  <si>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</si>
  <si>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</si>
  <si>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</si>
  <si>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</si>
  <si>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</si>
  <si>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</si>
  <si>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</si>
  <si>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</si>
  <si>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</si>
  <si>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</si>
  <si>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</si>
  <si>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</si>
  <si>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</si>
  <si>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</si>
  <si>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</si>
  <si>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</si>
  <si>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</si>
  <si>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</si>
  <si>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</si>
  <si>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</si>
  <si>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</si>
  <si>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</si>
  <si>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</si>
  <si>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</si>
  <si>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</si>
  <si>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</si>
  <si>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</si>
  <si>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</si>
  <si>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</si>
  <si>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</si>
  <si>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</si>
  <si>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</si>
  <si>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</si>
  <si>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</si>
  <si>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</si>
  <si>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</si>
  <si>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</si>
  <si>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</si>
  <si>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</si>
  <si>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</si>
  <si>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</si>
  <si>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</si>
  <si>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</si>
  <si>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</si>
  <si>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</si>
  <si>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</si>
  <si>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</si>
  <si>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</si>
  <si>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</si>
  <si>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</si>
  <si>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</si>
  <si>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</si>
  <si>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</si>
  <si>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</si>
  <si>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</si>
  <si>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</si>
  <si>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</si>
  <si>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</si>
  <si>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</si>
  <si>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</si>
  <si>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</si>
  <si>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</si>
  <si>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</si>
  <si>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</si>
  <si>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</si>
  <si>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</si>
  <si>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</si>
  <si>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</si>
  <si>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</si>
  <si>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</si>
  <si>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</si>
  <si>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</si>
  <si>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</si>
  <si>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</si>
  <si>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</si>
  <si>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</si>
  <si>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</si>
  <si>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</si>
  <si>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</si>
  <si>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</si>
  <si>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</si>
  <si>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</si>
  <si>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</si>
  <si>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</si>
  <si>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</si>
  <si>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</si>
  <si>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</si>
  <si>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</si>
  <si>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</si>
  <si>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</si>
  <si>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</si>
  <si>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</si>
  <si>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</si>
  <si>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</si>
  <si>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</si>
  <si>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</si>
  <si>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</si>
  <si>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</si>
  <si>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</si>
  <si>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</si>
  <si>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</si>
  <si>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</si>
  <si>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</si>
  <si>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</si>
  <si>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</si>
  <si>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</si>
  <si>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</si>
  <si>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</si>
  <si>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</si>
  <si>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</si>
  <si>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</si>
  <si>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</si>
  <si>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</si>
  <si>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</si>
  <si>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</si>
  <si>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</si>
  <si>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</si>
  <si>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</si>
  <si>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</si>
  <si>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</si>
  <si>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</si>
  <si>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</si>
  <si>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</si>
  <si>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</si>
  <si>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</si>
  <si>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</si>
  <si>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</si>
  <si>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</si>
  <si>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</si>
  <si>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</si>
  <si>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</si>
  <si>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</si>
  <si>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</si>
  <si>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</si>
  <si>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</si>
  <si>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</si>
  <si>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</si>
  <si>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</si>
  <si>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</si>
  <si>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</si>
  <si>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</si>
  <si>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</si>
  <si>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</si>
  <si>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</si>
  <si>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</si>
  <si>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</si>
  <si>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</si>
  <si>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</si>
  <si>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</si>
  <si>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</si>
  <si>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</si>
  <si>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</si>
  <si>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</si>
  <si>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</si>
  <si>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</si>
  <si>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</si>
  <si>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</si>
  <si>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</si>
  <si>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</si>
  <si>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</si>
  <si>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</si>
  <si>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</si>
  <si>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</si>
  <si>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</si>
  <si>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</si>
  <si>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</si>
  <si>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</si>
  <si>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</si>
  <si>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</si>
  <si>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</si>
  <si>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</si>
  <si>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</si>
  <si>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</si>
  <si>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</si>
  <si>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</si>
  <si>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</si>
  <si>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</si>
  <si>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</si>
  <si>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</si>
  <si>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</si>
  <si>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</si>
  <si>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</si>
  <si>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</si>
  <si>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</si>
  <si>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</si>
  <si>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</si>
  <si>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</si>
  <si>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</si>
  <si>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</si>
  <si>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</si>
  <si>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</si>
  <si>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</si>
  <si>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</si>
  <si>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</si>
  <si>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</si>
  <si>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</si>
  <si>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</si>
  <si>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</si>
  <si>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</si>
  <si>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</si>
  <si>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</si>
  <si>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</si>
  <si>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</si>
  <si>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</si>
  <si>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</si>
  <si>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</si>
  <si>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</si>
  <si>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</si>
  <si>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</si>
  <si>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</si>
  <si>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</si>
  <si>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</si>
  <si>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</si>
  <si>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</si>
  <si>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</si>
  <si>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</si>
  <si>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</si>
  <si>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</si>
  <si>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</si>
  <si>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</si>
  <si>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</si>
  <si>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</si>
  <si>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</si>
  <si>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</si>
  <si>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</si>
  <si>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</si>
  <si>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</si>
  <si>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</si>
  <si>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</si>
  <si>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</si>
  <si>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</si>
  <si>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</si>
  <si>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</si>
  <si>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</si>
  <si>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</si>
  <si>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</si>
  <si>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</si>
  <si>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</si>
  <si>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</si>
  <si>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</si>
  <si>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</si>
  <si>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</si>
  <si>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</si>
  <si>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</si>
  <si>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</si>
  <si>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</si>
  <si>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</si>
  <si>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</si>
  <si>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</si>
  <si>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</si>
  <si>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</si>
  <si>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</si>
  <si>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</si>
  <si>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</si>
  <si>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</si>
  <si>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</si>
  <si>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</si>
  <si>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</si>
  <si>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</si>
  <si>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</si>
  <si>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</si>
  <si>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</si>
  <si>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</si>
  <si>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</si>
  <si>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</si>
  <si>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</si>
  <si>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</si>
  <si>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</si>
  <si>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</si>
  <si>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</si>
  <si>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</si>
  <si>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</si>
  <si>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</si>
  <si>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</si>
  <si>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</si>
  <si>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</si>
  <si>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</si>
  <si>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</si>
  <si>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</si>
  <si>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</si>
  <si>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</si>
  <si>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</si>
  <si>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</si>
  <si>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</si>
  <si>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</si>
  <si>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</si>
  <si>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</si>
  <si>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</si>
  <si>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</si>
  <si>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</si>
  <si>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</si>
  <si>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</si>
  <si>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</si>
  <si>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</si>
  <si>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</si>
  <si>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</si>
  <si>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</si>
  <si>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</si>
  <si>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</si>
  <si>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</si>
  <si>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</si>
  <si>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</si>
  <si>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</si>
  <si>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</si>
  <si>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</si>
  <si>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</si>
  <si>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</si>
  <si>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</si>
  <si>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</si>
  <si>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</si>
  <si>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</si>
  <si>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</si>
  <si>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</si>
  <si>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</si>
  <si>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</si>
  <si>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</si>
  <si>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</si>
  <si>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</si>
  <si>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</si>
  <si>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</si>
  <si>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</si>
  <si>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</si>
  <si>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</si>
  <si>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</si>
  <si>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</si>
  <si>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</si>
  <si>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</si>
  <si>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</si>
  <si>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</si>
  <si>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</si>
  <si>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</si>
  <si>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</si>
  <si>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</si>
  <si>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</si>
  <si>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</si>
  <si>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</si>
  <si>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</si>
  <si>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</si>
  <si>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</si>
  <si>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</si>
  <si>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</si>
  <si>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</si>
  <si>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</si>
  <si>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</si>
  <si>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</si>
  <si>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</si>
  <si>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</si>
  <si>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</si>
  <si>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</si>
  <si>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</si>
  <si>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</si>
  <si>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</si>
  <si>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</si>
  <si>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</si>
  <si>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</si>
  <si>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</si>
  <si>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</si>
  <si>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</si>
  <si>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</si>
  <si>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</si>
  <si>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</si>
  <si>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</si>
  <si>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</si>
  <si>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</si>
  <si>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</si>
  <si>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</si>
  <si>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</si>
  <si>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</si>
  <si>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</si>
  <si>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</si>
  <si>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</si>
  <si>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</si>
  <si>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</si>
  <si>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</si>
  <si>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</si>
  <si>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</si>
  <si>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</si>
  <si>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</si>
  <si>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</si>
  <si>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</si>
  <si>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</si>
  <si>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</si>
  <si>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</si>
  <si>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</si>
  <si>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</si>
  <si>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</si>
  <si>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</si>
  <si>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</si>
  <si>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</si>
  <si>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</si>
  <si>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</si>
  <si>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</si>
  <si>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</si>
  <si>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</si>
  <si>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</si>
  <si>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</si>
  <si>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</si>
  <si>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</si>
  <si>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</si>
  <si>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</si>
  <si>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</si>
  <si>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</si>
  <si>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</si>
  <si>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</si>
  <si>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</si>
  <si>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</si>
  <si>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</si>
  <si>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</si>
  <si>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</si>
  <si>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</si>
  <si>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</si>
  <si>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</si>
  <si>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</si>
  <si>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</si>
  <si>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</si>
  <si>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</si>
  <si>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</si>
  <si>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</si>
  <si>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</si>
  <si>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</si>
  <si>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</si>
  <si>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</si>
  <si>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</si>
  <si>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</si>
  <si>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</si>
  <si>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</si>
  <si>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</si>
  <si>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</si>
  <si>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</si>
  <si>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</si>
  <si>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</si>
  <si>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</si>
  <si>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</si>
  <si>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</si>
  <si>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</si>
  <si>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</si>
  <si>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</si>
  <si>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</si>
  <si>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</si>
  <si>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</si>
  <si>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</si>
  <si>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</si>
  <si>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</si>
  <si>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</si>
  <si>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</si>
  <si>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</si>
  <si>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</si>
  <si>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</si>
  <si>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</si>
  <si>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</si>
  <si>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</si>
  <si>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</si>
  <si>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</si>
  <si>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</si>
  <si>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</si>
  <si>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</si>
  <si>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</si>
  <si>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</si>
  <si>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</si>
  <si>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</si>
  <si>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</si>
  <si>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</si>
  <si>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</si>
  <si>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</si>
  <si>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</si>
  <si>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</si>
  <si>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</si>
  <si>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</si>
  <si>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</si>
  <si>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</si>
  <si>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</si>
  <si>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</si>
  <si>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</si>
  <si>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</si>
  <si>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</si>
  <si>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</si>
  <si>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</si>
  <si>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</si>
  <si>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</si>
  <si>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</si>
  <si>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</si>
  <si>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</si>
  <si>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</si>
  <si>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</si>
  <si>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</si>
  <si>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</si>
  <si>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</si>
  <si>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</si>
  <si>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</si>
  <si>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</si>
  <si>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</si>
  <si>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</si>
  <si>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</si>
  <si>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</si>
  <si>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</si>
  <si>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</si>
  <si>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</si>
  <si>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</si>
  <si>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</si>
  <si>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</si>
  <si>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</si>
  <si>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</si>
  <si>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</si>
  <si>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</si>
  <si>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</si>
  <si>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</si>
  <si>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</si>
  <si>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</si>
  <si>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</si>
  <si>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</si>
  <si>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</si>
  <si>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</si>
  <si>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</si>
  <si>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</si>
  <si>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</si>
  <si>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</si>
  <si>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</si>
  <si>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</si>
  <si>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</si>
  <si>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</si>
  <si>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</si>
  <si>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</si>
  <si>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</si>
  <si>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</si>
  <si>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</si>
  <si>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</si>
  <si>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</si>
  <si>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</si>
  <si>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</si>
  <si>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</si>
  <si>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</si>
  <si>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</si>
  <si>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</si>
  <si>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</si>
  <si>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</si>
  <si>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</si>
  <si>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</si>
  <si>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</si>
  <si>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</si>
  <si>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</si>
  <si>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</si>
  <si>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</si>
  <si>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</si>
  <si>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</si>
  <si>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</si>
  <si>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</si>
  <si>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</si>
  <si>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</si>
  <si>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</si>
  <si>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</si>
  <si>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</si>
  <si>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</si>
  <si>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</si>
  <si>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</si>
  <si>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</si>
  <si>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</si>
  <si>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</si>
  <si>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</si>
  <si>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</si>
  <si>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</si>
  <si>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</si>
  <si>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</si>
  <si>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</si>
  <si>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</si>
  <si>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</si>
  <si>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</si>
  <si>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</si>
  <si>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</si>
  <si>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</si>
  <si>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</si>
  <si>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</si>
  <si>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</si>
  <si>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</si>
  <si>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</si>
  <si>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</si>
  <si>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</si>
  <si>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</si>
  <si>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</si>
  <si>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</si>
  <si>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</si>
  <si>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</si>
  <si>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</si>
  <si>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</si>
  <si>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</si>
  <si>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</si>
  <si>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</si>
  <si>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</si>
  <si>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</si>
  <si>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</si>
  <si>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</si>
  <si>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</si>
  <si>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</si>
  <si>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</si>
  <si>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</si>
  <si>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</si>
  <si>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</si>
  <si>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</si>
  <si>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</si>
  <si>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</si>
  <si>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</si>
  <si>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</si>
  <si>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</si>
  <si>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</si>
  <si>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</si>
  <si>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</si>
  <si>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</si>
  <si>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</si>
  <si>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</si>
  <si>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</si>
  <si>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</si>
  <si>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</si>
  <si>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</si>
  <si>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</si>
  <si>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</si>
  <si>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</si>
  <si>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</si>
  <si>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</si>
  <si>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</si>
  <si>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</si>
  <si>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</si>
  <si>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</si>
  <si>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</si>
  <si>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</si>
  <si>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</si>
  <si>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</si>
  <si>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</si>
  <si>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</si>
  <si>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</si>
  <si>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</si>
  <si>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</si>
  <si>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</si>
  <si>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</si>
  <si>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</si>
  <si>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</si>
  <si>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</si>
  <si>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</si>
  <si>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</si>
  <si>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</si>
  <si>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</si>
  <si>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</si>
  <si>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</si>
  <si>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</si>
  <si>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</si>
  <si>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</si>
  <si>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</si>
  <si>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</si>
  <si>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</si>
  <si>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</si>
  <si>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</si>
  <si>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</si>
  <si>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</si>
  <si>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</si>
  <si>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</si>
  <si>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</si>
  <si>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</si>
  <si>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</si>
  <si>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</si>
  <si>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</si>
  <si>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</si>
  <si>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</si>
  <si>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</si>
  <si>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</si>
  <si>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</si>
  <si>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</si>
  <si>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</si>
  <si>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</si>
  <si>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</si>
  <si>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</si>
  <si>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</si>
  <si>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</si>
  <si>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</si>
  <si>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</si>
  <si>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</si>
  <si>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</si>
  <si>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</si>
  <si>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</si>
  <si>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</si>
  <si>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</si>
  <si>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</si>
  <si>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</si>
  <si>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</si>
  <si>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</si>
  <si>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</si>
  <si>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</si>
  <si>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</si>
  <si>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</si>
  <si>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</si>
  <si>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</si>
  <si>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</si>
  <si>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</si>
  <si>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</si>
  <si>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</si>
  <si>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</si>
  <si>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</si>
  <si>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</si>
  <si>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</si>
  <si>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</si>
  <si>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</si>
  <si>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</si>
  <si>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</si>
  <si>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</si>
  <si>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</si>
  <si>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</si>
  <si>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</si>
  <si>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</si>
  <si>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</si>
  <si>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</si>
  <si>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</si>
  <si>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</si>
  <si>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</si>
  <si>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</si>
  <si>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</si>
  <si>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</si>
  <si>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</si>
  <si>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</si>
  <si>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</si>
  <si>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</si>
  <si>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</si>
  <si>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</si>
  <si>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</si>
  <si>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</si>
  <si>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</si>
  <si>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</si>
  <si>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</si>
  <si>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</si>
  <si>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</si>
  <si>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</si>
  <si>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</si>
  <si>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</si>
  <si>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</si>
  <si>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</si>
  <si>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</si>
  <si>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</si>
  <si>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</si>
  <si>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</si>
  <si>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</si>
  <si>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</si>
  <si>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</si>
  <si>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</si>
  <si>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</si>
  <si>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</si>
  <si>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</si>
  <si>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</si>
  <si>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</si>
  <si>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</si>
  <si>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</si>
  <si>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</si>
  <si>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</si>
  <si>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</si>
  <si>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</si>
  <si>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</si>
  <si>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</si>
  <si>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</si>
  <si>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</si>
  <si>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</si>
  <si>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</si>
  <si>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</si>
  <si>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</si>
  <si>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</si>
  <si>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</si>
  <si>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</si>
  <si>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</si>
  <si>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</si>
  <si>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</si>
  <si>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</si>
  <si>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</si>
  <si>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</si>
  <si>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</si>
  <si>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</si>
  <si>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</si>
  <si>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</si>
  <si>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</si>
  <si>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</si>
  <si>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</si>
  <si>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</si>
  <si>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</si>
  <si>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</si>
  <si>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</si>
  <si>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</si>
  <si>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</si>
  <si>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</si>
  <si>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</si>
  <si>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</si>
  <si>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</si>
  <si>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</si>
  <si>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</si>
  <si>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</si>
  <si>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</si>
  <si>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</si>
  <si>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</si>
  <si>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</si>
  <si>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</si>
  <si>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</si>
  <si>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</si>
  <si>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</si>
  <si>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</si>
  <si>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</si>
  <si>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</si>
  <si>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</si>
  <si>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</si>
  <si>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</si>
  <si>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</si>
  <si>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</si>
  <si>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</si>
  <si>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</si>
  <si>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</si>
  <si>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</si>
  <si>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</si>
  <si>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</si>
  <si>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</si>
  <si>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</si>
  <si>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</si>
  <si>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</si>
  <si>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</si>
  <si>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</si>
  <si>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</si>
  <si>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</si>
  <si>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</si>
  <si>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</si>
  <si>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</si>
  <si>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</si>
  <si>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</si>
  <si>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</si>
  <si>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</si>
  <si>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</si>
  <si>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</si>
  <si>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</si>
  <si>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</si>
  <si>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</si>
  <si>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</si>
  <si>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</si>
  <si>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</si>
  <si>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</si>
  <si>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</si>
  <si>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</si>
  <si>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</si>
  <si>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</si>
  <si>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</si>
  <si>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</si>
  <si>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</si>
  <si>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</si>
  <si>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</si>
  <si>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</si>
  <si>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</si>
  <si>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</si>
  <si>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</si>
  <si>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</si>
  <si>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</si>
  <si>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</si>
  <si>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</si>
  <si>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</si>
  <si>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</si>
  <si>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</si>
  <si>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</si>
  <si>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</si>
  <si>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</si>
  <si>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</si>
  <si>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</si>
  <si>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</si>
  <si>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</si>
  <si>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</si>
  <si>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</si>
  <si>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</si>
  <si>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</si>
  <si>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</si>
  <si>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</si>
  <si>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</si>
  <si>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</si>
  <si>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</si>
  <si>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</si>
  <si>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</si>
  <si>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</si>
  <si>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</si>
  <si>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</si>
  <si>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</si>
  <si>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</si>
  <si>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</si>
  <si>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</si>
  <si>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</si>
  <si>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</si>
  <si>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</si>
  <si>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</si>
  <si>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</si>
  <si>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</si>
  <si>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</si>
  <si>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</si>
  <si>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</si>
  <si>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</si>
  <si>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</si>
  <si>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</si>
  <si>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</si>
  <si>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</si>
  <si>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</si>
  <si>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</si>
  <si>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</si>
  <si>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</si>
  <si>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</si>
  <si>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</si>
  <si>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</si>
  <si>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</si>
  <si>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</si>
  <si>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</si>
  <si>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</si>
  <si>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</si>
  <si>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</si>
  <si>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</si>
  <si>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</si>
  <si>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</si>
  <si>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</si>
  <si>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</si>
  <si>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</si>
  <si>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</si>
  <si>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</si>
  <si>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</si>
  <si>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</si>
  <si>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</si>
  <si>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</si>
  <si>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</si>
  <si>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</si>
  <si>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</si>
  <si>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</si>
  <si>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</si>
  <si>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</si>
  <si>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</si>
  <si>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</si>
  <si>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</si>
  <si>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</si>
  <si>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</si>
  <si>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</si>
  <si>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</si>
  <si>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</si>
  <si>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</si>
  <si>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</si>
  <si>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</si>
  <si>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</si>
  <si>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</si>
  <si>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</si>
  <si>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</si>
  <si>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</si>
  <si>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</si>
  <si>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</si>
  <si>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</si>
  <si>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</si>
  <si>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</si>
  <si>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</si>
  <si>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</si>
  <si>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</si>
  <si>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</si>
  <si>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</si>
  <si>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</si>
  <si>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</si>
  <si>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</si>
  <si>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</si>
  <si>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</si>
  <si>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</si>
  <si>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</si>
  <si>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</si>
  <si>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</si>
  <si>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</si>
  <si>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</si>
  <si>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</si>
  <si>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</si>
  <si>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</si>
  <si>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</si>
  <si>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</si>
  <si>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</si>
  <si>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</si>
  <si>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</si>
  <si>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</si>
  <si>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</si>
  <si>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</si>
  <si>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</si>
  <si>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</si>
  <si>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</si>
  <si>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</si>
  <si>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</si>
  <si>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</si>
  <si>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</si>
  <si>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</si>
  <si>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</si>
  <si>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</si>
  <si>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</si>
  <si>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</si>
  <si>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</si>
  <si>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</si>
  <si>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</si>
  <si>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</si>
  <si>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</si>
  <si>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</si>
  <si>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</si>
  <si>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</si>
  <si>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</si>
  <si>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</si>
  <si>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</si>
  <si>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</si>
  <si>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</si>
  <si>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</si>
  <si>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</si>
  <si>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</si>
  <si>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</si>
  <si>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</si>
  <si>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</si>
  <si>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</si>
  <si>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</si>
  <si>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</si>
  <si>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</si>
  <si>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</si>
  <si>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</si>
  <si>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</si>
  <si>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</si>
  <si>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</si>
  <si>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</si>
  <si>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</si>
  <si>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</si>
  <si>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</si>
  <si>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</si>
  <si>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</si>
  <si>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</si>
  <si>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</si>
  <si>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</si>
  <si>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</si>
  <si>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</si>
  <si>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</si>
  <si>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</si>
  <si>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</si>
  <si>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</si>
  <si>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</si>
  <si>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</si>
  <si>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</si>
  <si>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</si>
  <si>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</si>
  <si>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</si>
  <si>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</si>
  <si>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</si>
  <si>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</si>
  <si>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</si>
  <si>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</si>
  <si>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</si>
  <si>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</si>
  <si>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</si>
  <si>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</si>
  <si>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</si>
  <si>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</si>
  <si>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</si>
  <si>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</si>
  <si>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</si>
  <si>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</si>
  <si>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</si>
  <si>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</si>
  <si>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</si>
  <si>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</si>
  <si>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</si>
  <si>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</si>
  <si>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</si>
  <si>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</si>
  <si>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</si>
  <si>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</si>
  <si>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</si>
  <si>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</si>
  <si>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</si>
  <si>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</si>
  <si>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</si>
  <si>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</si>
  <si>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</si>
  <si>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</si>
  <si>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</si>
  <si>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</si>
  <si>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</si>
  <si>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</si>
  <si>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</si>
  <si>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</si>
  <si>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</si>
  <si>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</si>
  <si>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</si>
  <si>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</si>
  <si>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</si>
  <si>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</si>
  <si>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</si>
  <si>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</si>
  <si>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</si>
  <si>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</si>
  <si>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</si>
  <si>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</si>
  <si>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</si>
  <si>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</si>
  <si>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</si>
  <si>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</si>
  <si>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</si>
  <si>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</si>
  <si>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</si>
  <si>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</si>
  <si>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</si>
  <si>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</si>
  <si>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</si>
  <si>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</si>
  <si>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</si>
  <si>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</si>
  <si>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</si>
  <si>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</si>
  <si>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</si>
  <si>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</si>
  <si>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</si>
  <si>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</si>
  <si>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</si>
  <si>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</si>
  <si>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</si>
  <si>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</si>
  <si>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</si>
  <si>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</si>
  <si>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</si>
  <si>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</si>
  <si>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</si>
  <si>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</si>
  <si>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</si>
  <si>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</si>
  <si>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</si>
  <si>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</si>
  <si>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</si>
  <si>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</si>
  <si>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</si>
  <si>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</si>
  <si>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</si>
  <si>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</si>
  <si>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</si>
  <si>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</si>
  <si>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</si>
  <si>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</si>
  <si>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</si>
  <si>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</si>
  <si>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</si>
  <si>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</si>
  <si>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</si>
  <si>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</si>
  <si>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</si>
  <si>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</si>
  <si>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</si>
  <si>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</si>
  <si>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</si>
  <si>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</si>
  <si>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</si>
  <si>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</si>
  <si>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</si>
  <si>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</si>
  <si>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</si>
  <si>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</si>
  <si>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</si>
  <si>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</si>
  <si>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</si>
  <si>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</si>
  <si>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</si>
  <si>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</si>
  <si>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</si>
  <si>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</si>
  <si>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</si>
  <si>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</si>
  <si>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</si>
  <si>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</si>
  <si>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</si>
  <si>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</si>
  <si>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</si>
  <si>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</si>
  <si>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</si>
  <si>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</si>
  <si>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</si>
  <si>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</si>
  <si>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</si>
  <si>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</si>
  <si>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</si>
  <si>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</si>
  <si>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</si>
  <si>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</si>
  <si>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</si>
  <si>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</si>
  <si>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</si>
  <si>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</si>
  <si>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</si>
  <si>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</si>
  <si>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</si>
  <si>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</si>
  <si>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</si>
  <si>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</si>
  <si>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</si>
  <si>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</si>
  <si>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</si>
  <si>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</si>
  <si>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</si>
  <si>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</si>
  <si>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</si>
  <si>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</si>
  <si>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</si>
  <si>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</si>
  <si>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</si>
  <si>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</si>
  <si>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</si>
  <si>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</si>
  <si>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</si>
  <si>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</si>
  <si>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</si>
  <si>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</si>
  <si>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</si>
  <si>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</si>
  <si>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</si>
  <si>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</si>
  <si>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</si>
  <si>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</si>
  <si>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</si>
  <si>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</si>
  <si>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</si>
  <si>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</si>
  <si>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</si>
  <si>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</si>
  <si>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</si>
  <si>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</si>
  <si>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</si>
  <si>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</si>
  <si>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</si>
  <si>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</si>
  <si>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</si>
  <si>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</si>
  <si>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</si>
  <si>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</si>
  <si>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</si>
  <si>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</si>
  <si>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</si>
  <si>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</si>
  <si>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</si>
  <si>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</si>
  <si>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</si>
  <si>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</si>
  <si>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</si>
  <si>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</si>
  <si>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</si>
  <si>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</si>
  <si>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</si>
  <si>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</si>
  <si>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</si>
  <si>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</si>
  <si>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</si>
  <si>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</si>
  <si>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</si>
  <si>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</si>
  <si>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</si>
  <si>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</si>
  <si>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</si>
  <si>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</si>
  <si>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</si>
  <si>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</si>
  <si>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</si>
  <si>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</si>
  <si>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</si>
  <si>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</si>
  <si>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</si>
  <si>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</si>
  <si>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</si>
  <si>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</si>
  <si>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</si>
  <si>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</si>
  <si>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</si>
  <si>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</si>
  <si>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</si>
  <si>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</si>
  <si>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</si>
  <si>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</si>
  <si>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</si>
  <si>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</si>
  <si>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</si>
  <si>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</si>
  <si>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</si>
  <si>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</si>
  <si>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</si>
  <si>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</si>
  <si>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</si>
  <si>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</si>
  <si>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</si>
  <si>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</si>
  <si>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</si>
  <si>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</si>
  <si>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</si>
  <si>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</si>
  <si>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</si>
  <si>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</si>
  <si>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</si>
  <si>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</si>
  <si>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</si>
  <si>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</si>
  <si>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</si>
  <si>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</si>
  <si>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</si>
  <si>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</si>
  <si>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</si>
  <si>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</si>
  <si>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</si>
  <si>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</si>
  <si>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</si>
  <si>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</si>
  <si>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</si>
  <si>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</si>
  <si>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</si>
  <si>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</si>
  <si>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</si>
  <si>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</si>
  <si>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</si>
  <si>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</si>
  <si>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</si>
  <si>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</si>
  <si>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</si>
  <si>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</si>
  <si>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</si>
  <si>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</si>
  <si>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</si>
  <si>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</si>
  <si>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</si>
  <si>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</si>
  <si>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</si>
  <si>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</si>
  <si>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</si>
  <si>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</si>
  <si>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</si>
  <si>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</si>
  <si>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</si>
  <si>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</si>
  <si>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</si>
  <si>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</si>
  <si>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</si>
  <si>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</si>
  <si>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</si>
  <si>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</si>
  <si>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</si>
  <si>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</si>
  <si>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</si>
  <si>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</si>
  <si>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</si>
  <si>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</si>
  <si>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</si>
  <si>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</si>
  <si>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</si>
  <si>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</si>
  <si>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</si>
  <si>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</si>
  <si>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</si>
  <si>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</si>
  <si>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</si>
  <si>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</si>
  <si>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</si>
  <si>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</si>
  <si>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</si>
  <si>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</si>
  <si>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</si>
  <si>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</si>
  <si>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</si>
  <si>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</si>
  <si>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</si>
  <si>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</si>
  <si>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</si>
  <si>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</si>
  <si>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</si>
  <si>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</si>
  <si>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</si>
  <si>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</si>
  <si>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</si>
  <si>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</si>
  <si>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</si>
  <si>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</si>
  <si>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</si>
  <si>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</si>
  <si>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</si>
  <si>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</si>
  <si>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</si>
  <si>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</si>
  <si>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</si>
  <si>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</si>
  <si>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</si>
  <si>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</si>
  <si>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</si>
  <si>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</si>
  <si>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</si>
  <si>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</si>
  <si>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</si>
  <si>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</si>
  <si>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</si>
  <si>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</si>
  <si>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</si>
  <si>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</si>
  <si>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</si>
  <si>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</si>
  <si>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</si>
  <si>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</si>
  <si>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</si>
  <si>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</si>
  <si>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</si>
  <si>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</si>
  <si>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</si>
  <si>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</si>
  <si>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</si>
  <si>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</si>
  <si>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</si>
  <si>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</si>
  <si>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</si>
  <si>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</si>
  <si>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</si>
  <si>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</si>
  <si>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</si>
  <si>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</si>
  <si>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</si>
  <si>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</si>
  <si>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</si>
  <si>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</si>
  <si>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</si>
  <si>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</si>
  <si>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</si>
  <si>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</si>
  <si>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</si>
  <si>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</si>
  <si>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</si>
  <si>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</si>
  <si>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</si>
  <si>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</si>
  <si>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</si>
  <si>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</si>
  <si>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</si>
  <si>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</si>
  <si>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</si>
  <si>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</si>
  <si>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</si>
  <si>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</si>
  <si>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</si>
  <si>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</si>
  <si>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</si>
  <si>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</si>
  <si>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</si>
  <si>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</si>
  <si>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</si>
  <si>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</si>
  <si>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</si>
  <si>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</si>
  <si>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</si>
  <si>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</si>
  <si>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</si>
  <si>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</si>
  <si>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</si>
  <si>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</si>
  <si>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</si>
  <si>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</si>
  <si>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</si>
  <si>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</si>
  <si>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</si>
  <si>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</si>
  <si>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</si>
  <si>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</si>
  <si>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</si>
  <si>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</si>
  <si>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</si>
  <si>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</si>
  <si>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</si>
  <si>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</si>
  <si>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</si>
  <si>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</si>
  <si>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</si>
  <si>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</si>
  <si>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</si>
  <si>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</si>
  <si>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</si>
  <si>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</si>
  <si>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</si>
  <si>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</si>
  <si>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</si>
  <si>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</si>
  <si>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</si>
  <si>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</si>
  <si>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</si>
  <si>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</si>
  <si>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</si>
  <si>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</si>
  <si>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</si>
  <si>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</si>
  <si>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</si>
  <si>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</si>
  <si>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</si>
  <si>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</si>
  <si>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</si>
  <si>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</si>
  <si>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</si>
  <si>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</si>
  <si>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</si>
  <si>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</si>
  <si>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</si>
  <si>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</si>
  <si>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</si>
  <si>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</si>
  <si>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</si>
  <si>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</si>
  <si>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</si>
  <si>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</si>
  <si>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</si>
  <si>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</si>
  <si>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</si>
  <si>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</si>
  <si>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</si>
  <si>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</si>
  <si>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</si>
  <si>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</si>
  <si>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</si>
  <si>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</si>
  <si>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</si>
  <si>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</si>
  <si>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</si>
  <si>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</si>
  <si>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</si>
  <si>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</si>
  <si>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</si>
  <si>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</si>
  <si>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</si>
  <si>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</si>
  <si>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</si>
  <si>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</si>
  <si>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</si>
  <si>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</si>
  <si>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</si>
  <si>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</si>
  <si>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</si>
  <si>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</si>
  <si>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</si>
  <si>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</si>
  <si>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</si>
  <si>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</si>
  <si>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</si>
  <si>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</si>
  <si>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</si>
  <si>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</si>
  <si>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</si>
  <si>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</si>
  <si>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</si>
  <si>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</si>
  <si>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</si>
  <si>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</si>
  <si>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</si>
  <si>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</si>
  <si>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</si>
  <si>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</si>
  <si>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</si>
  <si>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</si>
  <si>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</si>
  <si>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</si>
  <si>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</si>
  <si>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</si>
  <si>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</si>
  <si>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</si>
  <si>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</si>
  <si>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</si>
  <si>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</si>
  <si>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</si>
  <si>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</si>
  <si>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</si>
  <si>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</si>
  <si>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</si>
  <si>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</si>
  <si>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</si>
  <si>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</si>
  <si>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</si>
  <si>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</si>
  <si>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</si>
  <si>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</si>
  <si>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</si>
  <si>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</si>
  <si>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</si>
  <si>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</si>
  <si>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</si>
  <si>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</si>
  <si>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</si>
  <si>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</si>
  <si>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</si>
  <si>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</si>
  <si>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</si>
  <si>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</si>
  <si>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</si>
  <si>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</si>
  <si>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</si>
  <si>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</si>
  <si>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</si>
  <si>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</si>
  <si>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</si>
  <si>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</si>
  <si>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</si>
  <si>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</si>
  <si>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</si>
  <si>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</si>
  <si>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</si>
  <si>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</si>
  <si>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</si>
  <si>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</si>
  <si>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</si>
  <si>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</si>
  <si>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</si>
  <si>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</si>
  <si>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</si>
  <si>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</si>
  <si>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</si>
  <si>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</si>
  <si>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</si>
  <si>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</si>
  <si>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</si>
  <si>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</si>
  <si>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</si>
  <si>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</si>
  <si>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</si>
  <si>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</si>
  <si>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</si>
  <si>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</si>
  <si>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</si>
  <si>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</si>
  <si>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</si>
  <si>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</si>
  <si>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</si>
  <si>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</si>
  <si>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</si>
  <si>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</si>
  <si>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</si>
  <si>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</si>
  <si>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</si>
  <si>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</si>
  <si>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</si>
  <si>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</si>
  <si>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</si>
  <si>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</si>
  <si>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</si>
  <si>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</si>
  <si>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</si>
  <si>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</si>
  <si>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</si>
  <si>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</si>
  <si>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</si>
  <si>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</si>
  <si>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</si>
  <si>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</si>
  <si>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</si>
  <si>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</si>
  <si>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</si>
  <si>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</si>
  <si>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</si>
  <si>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</si>
  <si>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</si>
  <si>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</si>
  <si>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</si>
  <si>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</si>
  <si>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</si>
  <si>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</si>
  <si>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</si>
  <si>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</si>
  <si>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</si>
  <si>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</si>
  <si>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</si>
  <si>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</si>
  <si>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</si>
  <si>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</si>
  <si>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</si>
  <si>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</si>
  <si>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</si>
  <si>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</si>
  <si>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</si>
  <si>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</si>
  <si>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</si>
  <si>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</si>
  <si>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</si>
  <si>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</si>
  <si>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</si>
  <si>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</si>
  <si>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</si>
  <si>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</si>
  <si>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</si>
  <si>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</si>
  <si>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</si>
  <si>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</si>
  <si>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</si>
  <si>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</si>
  <si>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</si>
  <si>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</si>
  <si>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</si>
  <si>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</si>
  <si>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</si>
  <si>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</si>
  <si>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</si>
  <si>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</si>
  <si>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</si>
  <si>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</si>
  <si>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</si>
  <si>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</si>
  <si>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</si>
  <si>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</si>
  <si>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</si>
  <si>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</si>
  <si>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</si>
  <si>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</si>
  <si>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</si>
  <si>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</si>
  <si>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</si>
  <si>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</si>
  <si>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</si>
  <si>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</si>
  <si>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</si>
  <si>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</si>
  <si>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</si>
  <si>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</si>
  <si>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</si>
  <si>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</si>
  <si>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</si>
  <si>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</si>
  <si>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</si>
  <si>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</si>
  <si>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</si>
  <si>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</si>
  <si>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</si>
  <si>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</si>
  <si>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</si>
  <si>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</si>
  <si>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</si>
  <si>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</si>
  <si>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</si>
  <si>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</si>
  <si>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</si>
  <si>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</si>
  <si>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</si>
  <si>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</si>
  <si>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</si>
  <si>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</si>
  <si>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</si>
  <si>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</si>
  <si>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</si>
  <si>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</si>
  <si>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</si>
  <si>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</si>
  <si>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</si>
  <si>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</si>
  <si>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</si>
  <si>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</si>
  <si>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</si>
  <si>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</si>
  <si>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</si>
  <si>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</si>
  <si>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</si>
  <si>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</si>
  <si>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</si>
  <si>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</si>
  <si>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</si>
  <si>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</si>
  <si>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</si>
  <si>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</si>
  <si>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</si>
  <si>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</si>
  <si>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</si>
  <si>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</si>
  <si>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</si>
  <si>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</si>
  <si>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</si>
  <si>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</si>
  <si>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</si>
  <si>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</si>
  <si>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</si>
  <si>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</si>
  <si>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</si>
  <si>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</si>
  <si>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</si>
  <si>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</si>
  <si>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</si>
  <si>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</si>
  <si>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</si>
  <si>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</si>
  <si>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</si>
  <si>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</si>
  <si>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</si>
  <si>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</si>
  <si>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</si>
  <si>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</si>
  <si>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</si>
  <si>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</si>
  <si>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</si>
  <si>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</si>
  <si>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</si>
  <si>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</si>
  <si>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</si>
  <si>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</si>
  <si>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</si>
  <si>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</si>
  <si>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</si>
  <si>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</si>
  <si>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</si>
  <si>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</si>
  <si>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</si>
  <si>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</si>
  <si>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</si>
  <si>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</si>
  <si>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</si>
  <si>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</si>
  <si>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</si>
  <si>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</si>
  <si>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</si>
  <si>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</si>
  <si>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</si>
  <si>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</si>
  <si>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</si>
  <si>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</si>
  <si>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</si>
  <si>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</si>
  <si>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</si>
  <si>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</si>
  <si>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</si>
  <si>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</si>
  <si>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</si>
  <si>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</si>
  <si>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</si>
  <si>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</si>
  <si>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</si>
  <si>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</si>
  <si>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</si>
  <si>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</si>
  <si>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</si>
  <si>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</si>
  <si>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</si>
  <si>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</si>
  <si>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</si>
  <si>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</si>
  <si>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</si>
  <si>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</si>
  <si>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</si>
  <si>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</si>
  <si>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</si>
  <si>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</si>
  <si>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</si>
  <si>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</si>
  <si>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</si>
  <si>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</si>
  <si>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</si>
  <si>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</si>
  <si>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</si>
  <si>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</si>
  <si>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</si>
  <si>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</si>
  <si>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</si>
  <si>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</si>
  <si>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</si>
  <si>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</si>
  <si>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</si>
  <si>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</si>
  <si>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</si>
  <si>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</si>
  <si>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</si>
  <si>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</si>
  <si>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</si>
  <si>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</si>
  <si>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</si>
  <si>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</si>
  <si>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</si>
  <si>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</si>
  <si>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</si>
  <si>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</si>
  <si>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</si>
  <si>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</si>
  <si>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</si>
  <si>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</si>
  <si>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</si>
  <si>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</si>
  <si>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</si>
  <si>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</si>
  <si>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</si>
  <si>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</si>
  <si>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</si>
  <si>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</si>
  <si>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</si>
  <si>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</si>
  <si>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</si>
  <si>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</si>
  <si>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</si>
  <si>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</si>
  <si>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</si>
  <si>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</si>
  <si>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</si>
  <si>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</si>
  <si>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</si>
  <si>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</si>
  <si>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</si>
  <si>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</si>
  <si>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</si>
  <si>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</si>
  <si>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</si>
  <si>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</si>
  <si>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</si>
  <si>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</si>
  <si>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</si>
  <si>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</si>
  <si>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</si>
  <si>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</si>
  <si>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</si>
  <si>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</si>
  <si>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</si>
  <si>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</si>
  <si>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</si>
  <si>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</si>
  <si>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</si>
  <si>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</si>
  <si>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</si>
  <si>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</si>
  <si>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</si>
  <si>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</si>
  <si>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</si>
  <si>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</si>
  <si>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</si>
  <si>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</si>
  <si>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</si>
  <si>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</si>
  <si>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</si>
  <si>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</si>
  <si>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</si>
  <si>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</si>
  <si>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</si>
  <si>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</si>
  <si>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</si>
  <si>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</si>
  <si>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</si>
  <si>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</si>
  <si>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</si>
  <si>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</si>
  <si>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</si>
  <si>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</si>
  <si>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</si>
  <si>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</si>
  <si>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</si>
  <si>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</si>
  <si>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</si>
  <si>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</si>
  <si>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</si>
  <si>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</si>
  <si>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</si>
  <si>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</si>
  <si>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</si>
  <si>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</si>
  <si>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</si>
  <si>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</si>
  <si>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</si>
  <si>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</si>
  <si>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</si>
  <si>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</si>
  <si>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</si>
  <si>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</si>
  <si>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</si>
  <si>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</si>
  <si>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</si>
  <si>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</si>
  <si>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</si>
  <si>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</si>
  <si>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</si>
  <si>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</si>
  <si>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</si>
  <si>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</si>
  <si>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</si>
  <si>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</si>
  <si>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</si>
  <si>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</si>
  <si>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</si>
  <si>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</si>
  <si>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</si>
  <si>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</si>
  <si>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</si>
  <si>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</si>
  <si>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</si>
  <si>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</si>
  <si>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</si>
  <si>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</si>
  <si>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</si>
  <si>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</si>
  <si>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</si>
  <si>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</si>
  <si>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</si>
  <si>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</si>
  <si>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</si>
  <si>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</si>
  <si>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</si>
  <si>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</si>
  <si>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</si>
  <si>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</si>
  <si>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</si>
  <si>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</si>
  <si>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</si>
  <si>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</si>
  <si>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</si>
  <si>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</si>
  <si>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</si>
  <si>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</si>
  <si>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</si>
  <si>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</si>
  <si>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</si>
  <si>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</si>
  <si>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</si>
  <si>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</si>
  <si>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</si>
  <si>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</si>
  <si>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</si>
  <si>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</si>
  <si>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</si>
  <si>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</si>
  <si>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</si>
  <si>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</si>
  <si>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</si>
  <si>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</si>
  <si>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</si>
  <si>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</si>
  <si>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</si>
  <si>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</si>
  <si>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</si>
  <si>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</si>
  <si>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</si>
  <si>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</si>
  <si>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</si>
  <si>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</si>
  <si>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</si>
  <si>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</si>
  <si>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</si>
  <si>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</si>
  <si>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</si>
  <si>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</si>
  <si>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</si>
  <si>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</si>
  <si>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</si>
  <si>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</si>
  <si>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</si>
  <si>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</si>
  <si>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</si>
  <si>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</si>
  <si>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</si>
  <si>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</si>
  <si>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</si>
  <si>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</si>
  <si>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</si>
  <si>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</si>
  <si>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</si>
  <si>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</si>
  <si>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</si>
  <si>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</si>
  <si>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</si>
  <si>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</si>
  <si>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</si>
  <si>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</si>
  <si>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</si>
  <si>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</si>
  <si>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</si>
  <si>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</si>
  <si>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</si>
  <si>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</si>
  <si>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</si>
  <si>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</si>
  <si>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</si>
  <si>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</si>
  <si>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</si>
  <si>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</si>
  <si>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</si>
  <si>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</si>
  <si>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</si>
  <si>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</si>
  <si>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</si>
  <si>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</si>
  <si>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</si>
  <si>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</si>
  <si>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</si>
  <si>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</si>
  <si>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</si>
  <si>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</si>
  <si>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</si>
  <si>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</si>
  <si>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</si>
  <si>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</si>
  <si>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</si>
  <si>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</si>
  <si>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</si>
  <si>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</si>
  <si>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</si>
  <si>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</si>
  <si>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</si>
  <si>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</si>
  <si>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</si>
  <si>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</si>
  <si>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</si>
  <si>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</si>
  <si>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</si>
  <si>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</si>
  <si>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</si>
  <si>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</si>
  <si>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</si>
  <si>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</si>
  <si>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</si>
  <si>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</si>
  <si>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</si>
  <si>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</si>
  <si>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</si>
  <si>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</si>
  <si>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</si>
  <si>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</si>
  <si>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</si>
  <si>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</si>
  <si>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</si>
  <si>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</si>
  <si>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</si>
  <si>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</si>
  <si>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</si>
  <si>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</si>
  <si>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</si>
  <si>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</si>
  <si>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</si>
  <si>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</si>
  <si>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</si>
  <si>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</si>
  <si>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</si>
  <si>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</si>
  <si>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</si>
  <si>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</si>
  <si>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</si>
  <si>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</si>
  <si>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</si>
  <si>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</si>
  <si>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</si>
  <si>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</si>
  <si>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</si>
  <si>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</si>
  <si>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</si>
  <si>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</si>
  <si>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</si>
  <si>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</si>
  <si>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</si>
  <si>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</si>
  <si>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</si>
  <si>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</si>
  <si>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</si>
  <si>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</si>
  <si>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</si>
  <si>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</si>
  <si>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</si>
  <si>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</si>
  <si>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</si>
  <si>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</si>
  <si>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</si>
  <si>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</si>
  <si>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</si>
  <si>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</si>
  <si>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</si>
  <si>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</si>
  <si>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</si>
  <si>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</si>
  <si>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</si>
  <si>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</si>
  <si>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</si>
  <si>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</si>
  <si>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</si>
  <si>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</si>
  <si>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</si>
  <si>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</si>
  <si>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</si>
  <si>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</si>
  <si>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</si>
  <si>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</si>
  <si>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</si>
  <si>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</si>
  <si>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</si>
  <si>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</si>
  <si>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</si>
  <si>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</si>
  <si>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</si>
  <si>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</si>
  <si>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</si>
  <si>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</si>
  <si>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</si>
  <si>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</si>
  <si>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</si>
  <si>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</si>
  <si>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</si>
  <si>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</si>
  <si>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</si>
  <si>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</si>
  <si>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</si>
  <si>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</si>
  <si>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</si>
  <si>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</si>
  <si>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</si>
  <si>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</si>
  <si>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</si>
  <si>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</si>
  <si>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</si>
  <si>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</si>
  <si>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</si>
  <si>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</si>
  <si>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</si>
  <si>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</si>
  <si>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</si>
  <si>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</si>
  <si>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</si>
  <si>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</si>
  <si>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</si>
  <si>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</si>
  <si>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</si>
  <si>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</si>
  <si>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</si>
  <si>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</si>
  <si>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</si>
  <si>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</si>
  <si>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</si>
  <si>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</si>
  <si>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</si>
  <si>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</si>
  <si>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</si>
  <si>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</si>
  <si>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</si>
  <si>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</si>
  <si>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</si>
  <si>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</si>
  <si>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</si>
  <si>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</si>
  <si>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</si>
  <si>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</si>
  <si>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</si>
  <si>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</si>
  <si>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</si>
  <si>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</si>
  <si>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</si>
  <si>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</si>
  <si>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</si>
  <si>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</si>
  <si>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</si>
  <si>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</si>
  <si>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</si>
  <si>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</si>
  <si>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</si>
  <si>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</si>
  <si>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</si>
  <si>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</si>
  <si>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</si>
  <si>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</si>
  <si>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</si>
  <si>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</si>
  <si>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</si>
  <si>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</si>
  <si>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</si>
  <si>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</si>
  <si>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</si>
  <si>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</si>
  <si>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</si>
  <si>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</si>
  <si>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</si>
  <si>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</si>
  <si>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</si>
  <si>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</si>
  <si>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</si>
  <si>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</si>
  <si>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</si>
  <si>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</si>
  <si>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</si>
  <si>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</si>
  <si>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</si>
  <si>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</si>
  <si>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</si>
  <si>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</si>
  <si>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</si>
  <si>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</si>
  <si>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</si>
  <si>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</si>
  <si>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</si>
  <si>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</si>
  <si>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</si>
  <si>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</si>
  <si>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</si>
  <si>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</si>
  <si>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</si>
  <si>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</si>
  <si>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</si>
  <si>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</si>
  <si>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</si>
  <si>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</si>
  <si>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</si>
  <si>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</si>
  <si>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</si>
  <si>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</si>
  <si>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</si>
  <si>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</si>
  <si>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</si>
  <si>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</si>
  <si>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</si>
  <si>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</si>
  <si>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</si>
  <si>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</si>
  <si>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</si>
  <si>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</si>
  <si>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</si>
  <si>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</si>
  <si>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</si>
  <si>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</si>
  <si>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</si>
  <si>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</si>
  <si>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</si>
  <si>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</si>
  <si>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</si>
  <si>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</si>
  <si>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</si>
  <si>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</si>
  <si>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</si>
  <si>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</si>
  <si>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</si>
  <si>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</si>
  <si>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</si>
  <si>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</si>
  <si>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</si>
  <si>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</si>
  <si>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</si>
  <si>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</si>
  <si>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</si>
  <si>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</si>
  <si>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</si>
  <si>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</si>
  <si>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</si>
  <si>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</si>
  <si>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</si>
  <si>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</si>
  <si>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</si>
  <si>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</si>
  <si>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</si>
  <si>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</si>
  <si>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</si>
  <si>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</si>
  <si>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</si>
  <si>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</si>
  <si>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</si>
  <si>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</si>
  <si>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</si>
  <si>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</si>
  <si>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</si>
  <si>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</si>
  <si>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</si>
  <si>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</si>
  <si>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</si>
  <si>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</si>
  <si>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</si>
  <si>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</si>
  <si>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</si>
  <si>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</si>
  <si>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</si>
  <si>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</si>
  <si>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</si>
  <si>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</si>
  <si>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</si>
  <si>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</si>
  <si>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</si>
  <si>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</si>
  <si>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</si>
  <si>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</si>
  <si>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</si>
  <si>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</si>
  <si>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</si>
  <si>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</si>
  <si>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</si>
  <si>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</si>
  <si>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</si>
  <si>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</si>
  <si>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</si>
  <si>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</si>
  <si>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</si>
  <si>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</si>
  <si>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</si>
  <si>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</si>
  <si>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</si>
  <si>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</si>
  <si>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</si>
  <si>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</si>
  <si>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</si>
  <si>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</si>
  <si>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</si>
  <si>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</si>
  <si>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</si>
  <si>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</si>
  <si>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</si>
  <si>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</si>
  <si>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</si>
  <si>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</si>
  <si>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</si>
  <si>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</si>
  <si>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</si>
  <si>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</si>
  <si>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</si>
  <si>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</si>
  <si>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</si>
  <si>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</si>
  <si>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</si>
  <si>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</si>
  <si>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</si>
  <si>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</si>
  <si>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</si>
  <si>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</si>
  <si>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</si>
  <si>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</si>
  <si>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</si>
  <si>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</si>
  <si>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</si>
  <si>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</si>
  <si>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</si>
  <si>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</si>
  <si>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</si>
  <si>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</si>
  <si>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</si>
  <si>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</si>
  <si>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</si>
  <si>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</si>
  <si>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</si>
  <si>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</si>
  <si>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</si>
  <si>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</si>
  <si>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</si>
  <si>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</si>
  <si>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</si>
  <si>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</si>
  <si>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</si>
  <si>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</si>
  <si>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</si>
  <si>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</si>
  <si>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</si>
  <si>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</si>
  <si>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</si>
  <si>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</si>
  <si>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</si>
  <si>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</si>
  <si>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</si>
  <si>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</si>
  <si>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</si>
  <si>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</si>
  <si>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</si>
  <si>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</si>
  <si>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</si>
  <si>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</si>
  <si>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</si>
  <si>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</si>
  <si>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</si>
  <si>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</si>
  <si>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</si>
  <si>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</si>
  <si>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</si>
  <si>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</si>
  <si>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</si>
  <si>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</si>
  <si>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</si>
  <si>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</si>
  <si>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</si>
  <si>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</si>
  <si>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</si>
  <si>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</si>
  <si>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</si>
  <si>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</si>
  <si>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</si>
  <si>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</si>
  <si>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</si>
  <si>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</si>
  <si>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</si>
  <si>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</si>
  <si>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</si>
  <si>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</si>
  <si>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</si>
  <si>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</si>
  <si>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</si>
  <si>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</si>
  <si>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</si>
  <si>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</si>
  <si>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</si>
  <si>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</si>
  <si>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</si>
  <si>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</si>
  <si>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</si>
  <si>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</si>
  <si>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</si>
  <si>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</si>
  <si>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</si>
  <si>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</si>
  <si>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</si>
  <si>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</si>
  <si>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</si>
  <si>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</si>
  <si>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</si>
  <si>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</si>
  <si>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</si>
  <si>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</si>
  <si>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</si>
  <si>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</si>
  <si>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</si>
  <si>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</si>
  <si>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</si>
  <si>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</si>
  <si>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</si>
  <si>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</si>
  <si>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</si>
  <si>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</si>
  <si>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</si>
  <si>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</si>
  <si>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</si>
  <si>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</si>
  <si>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</si>
  <si>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</si>
  <si>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</si>
  <si>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</si>
  <si>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</si>
  <si>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</si>
  <si>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</si>
  <si>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</si>
  <si>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</si>
  <si>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</si>
  <si>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</si>
  <si>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</si>
  <si>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</si>
  <si>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</si>
  <si>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</si>
  <si>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</si>
  <si>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</si>
  <si>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</si>
  <si>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</si>
  <si>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</si>
  <si>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</si>
  <si>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</si>
  <si>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</si>
  <si>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</si>
  <si>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</si>
  <si>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</si>
  <si>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</si>
  <si>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</si>
  <si>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</si>
  <si>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</si>
  <si>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</si>
  <si>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</si>
  <si>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</si>
  <si>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</si>
  <si>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</si>
  <si>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</si>
  <si>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</si>
  <si>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</si>
  <si>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</si>
  <si>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</si>
  <si>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</si>
  <si>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</si>
  <si>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</si>
  <si>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</si>
  <si>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</si>
  <si>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</si>
  <si>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</si>
  <si>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</si>
  <si>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</si>
  <si>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</si>
  <si>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</si>
  <si>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</si>
  <si>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</si>
  <si>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</si>
  <si>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</si>
  <si>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</si>
  <si>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</si>
  <si>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</si>
  <si>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</si>
  <si>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</si>
  <si>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</si>
  <si>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</si>
  <si>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</si>
  <si>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</si>
  <si>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</si>
  <si>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</si>
  <si>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</si>
  <si>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</si>
  <si>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</si>
  <si>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</si>
  <si>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</si>
  <si>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</si>
  <si>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</si>
  <si>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</si>
  <si>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</si>
  <si>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</si>
  <si>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</si>
  <si>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</si>
  <si>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</si>
  <si>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</si>
  <si>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</si>
  <si>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</si>
  <si>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</si>
  <si>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</si>
  <si>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</si>
  <si>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</si>
  <si>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</si>
  <si>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</si>
  <si>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</si>
  <si>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</si>
  <si>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</si>
  <si>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</si>
  <si>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</si>
  <si>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</si>
  <si>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</si>
  <si>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</si>
  <si>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</si>
  <si>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</si>
  <si>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</si>
  <si>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</si>
  <si>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</si>
  <si>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</si>
  <si>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</si>
  <si>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</si>
  <si>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</si>
  <si>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</si>
  <si>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</si>
  <si>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</si>
  <si>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</si>
  <si>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</si>
  <si>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</si>
  <si>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</si>
  <si>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</si>
  <si>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</si>
  <si>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</si>
  <si>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</si>
  <si>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</si>
  <si>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</si>
  <si>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</si>
  <si>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</si>
  <si>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</si>
  <si>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</si>
  <si>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</si>
  <si>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</si>
  <si>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</si>
  <si>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</si>
  <si>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</si>
  <si>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</si>
  <si>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</si>
  <si>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</si>
  <si>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</si>
  <si>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</si>
  <si>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</si>
  <si>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</si>
  <si>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</si>
  <si>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</si>
  <si>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</si>
  <si>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</si>
  <si>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</si>
  <si>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</si>
  <si>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</si>
  <si>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</si>
  <si>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</si>
  <si>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</si>
  <si>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</si>
  <si>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</si>
  <si>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</si>
  <si>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</si>
  <si>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</si>
  <si>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</si>
  <si>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</si>
  <si>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</si>
  <si>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</si>
  <si>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</si>
  <si>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</si>
  <si>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</si>
  <si>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</si>
  <si>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</si>
  <si>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</si>
  <si>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</si>
  <si>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</si>
  <si>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</si>
  <si>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</si>
  <si>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</si>
  <si>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</si>
  <si>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</si>
  <si>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</si>
  <si>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</si>
  <si>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</si>
  <si>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</si>
  <si>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</si>
  <si>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</si>
  <si>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</si>
  <si>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</si>
  <si>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</si>
  <si>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</si>
  <si>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</si>
  <si>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</si>
  <si>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</si>
  <si>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</si>
  <si>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</si>
  <si>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</si>
  <si>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</si>
  <si>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</si>
  <si>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</si>
  <si>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</si>
  <si>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</si>
  <si>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</si>
  <si>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</si>
  <si>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</si>
  <si>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</si>
  <si>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</si>
  <si>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</si>
  <si>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</si>
  <si>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</si>
  <si>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</si>
  <si>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</si>
  <si>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</si>
  <si>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</si>
  <si>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</si>
  <si>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</si>
  <si>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</si>
  <si>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</si>
  <si>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</si>
  <si>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</si>
  <si>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</si>
  <si>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</si>
  <si>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</si>
  <si>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</si>
  <si>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</si>
  <si>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</si>
  <si>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</si>
  <si>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</si>
  <si>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</si>
  <si>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</si>
  <si>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</si>
  <si>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</si>
  <si>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</si>
  <si>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</si>
  <si>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</si>
  <si>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</si>
  <si>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</si>
  <si>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</si>
  <si>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</si>
  <si>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</si>
  <si>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</si>
  <si>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</si>
  <si>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</si>
  <si>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</si>
  <si>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</si>
  <si>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</si>
  <si>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</si>
  <si>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</si>
  <si>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</si>
  <si>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</si>
  <si>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</si>
  <si>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</si>
  <si>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</si>
  <si>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</si>
  <si>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</si>
  <si>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</si>
  <si>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</si>
  <si>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</si>
  <si>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</si>
  <si>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</si>
  <si>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</si>
  <si>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</si>
  <si>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</si>
  <si>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</si>
  <si>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</si>
  <si>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</si>
  <si>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</si>
  <si>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</si>
  <si>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</si>
  <si>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</si>
  <si>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</si>
  <si>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</si>
  <si>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</si>
  <si>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</si>
  <si>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</si>
  <si>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</si>
  <si>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</si>
  <si>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</si>
  <si>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</si>
  <si>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</si>
  <si>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</si>
  <si>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</si>
  <si>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</si>
  <si>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</si>
  <si>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</si>
  <si>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</si>
  <si>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</si>
  <si>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</si>
  <si>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</si>
  <si>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</si>
  <si>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</si>
  <si>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</si>
  <si>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</si>
  <si>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</si>
  <si>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</si>
  <si>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</si>
  <si>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</si>
  <si>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</si>
  <si>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</si>
  <si>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</si>
  <si>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</si>
  <si>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</si>
  <si>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</si>
  <si>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</si>
  <si>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</si>
  <si>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</si>
  <si>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</si>
  <si>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</si>
  <si>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</si>
  <si>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</si>
  <si>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</si>
  <si>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</si>
  <si>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</si>
  <si>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</si>
  <si>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</si>
  <si>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</si>
  <si>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</si>
  <si>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</si>
  <si>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</si>
  <si>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</si>
  <si>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</si>
  <si>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</si>
  <si>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</si>
  <si>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</si>
  <si>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</si>
  <si>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</si>
  <si>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</si>
  <si>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</si>
  <si>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</si>
  <si>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</si>
  <si>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</si>
  <si>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</si>
  <si>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</si>
  <si>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</si>
  <si>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</si>
  <si>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</si>
  <si>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</si>
  <si>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</si>
  <si>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</si>
  <si>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</si>
  <si>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</si>
  <si>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</si>
  <si>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</si>
  <si>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</si>
  <si>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</si>
  <si>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</si>
  <si>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</si>
  <si>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</si>
  <si>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</si>
  <si>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</si>
  <si>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</si>
  <si>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</si>
  <si>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</si>
  <si>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</si>
  <si>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</si>
  <si>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</si>
  <si>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</si>
  <si>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</si>
  <si>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</si>
  <si>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</si>
  <si>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</si>
  <si>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</si>
  <si>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</si>
  <si>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</si>
  <si>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</si>
  <si>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</si>
  <si>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</si>
  <si>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</si>
  <si>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</si>
  <si>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</si>
  <si>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</si>
  <si>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</si>
  <si>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</si>
  <si>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</si>
  <si>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</si>
  <si>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</si>
  <si>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</si>
  <si>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</si>
  <si>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</si>
  <si>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</si>
  <si>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</si>
  <si>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</si>
  <si>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</si>
  <si>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</si>
  <si>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</si>
  <si>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</si>
  <si>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</si>
  <si>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</si>
  <si>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</si>
  <si>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</si>
  <si>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</si>
  <si>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</si>
  <si>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</si>
  <si>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</si>
  <si>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</si>
  <si>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</si>
  <si>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</si>
  <si>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</si>
  <si>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</si>
  <si>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</si>
  <si>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</si>
  <si>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</si>
  <si>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</si>
  <si>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</si>
  <si>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</si>
  <si>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</si>
  <si>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</si>
  <si>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</si>
  <si>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</si>
  <si>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</si>
  <si>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</si>
  <si>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</si>
  <si>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</si>
  <si>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</si>
  <si>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</si>
  <si>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</si>
  <si>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</si>
  <si>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</si>
  <si>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</si>
  <si>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</si>
  <si>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</si>
  <si>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</si>
  <si>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</si>
  <si>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</si>
  <si>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</si>
  <si>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</si>
  <si>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</si>
  <si>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</si>
  <si>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</si>
  <si>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</si>
  <si>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</si>
  <si>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</si>
  <si>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</si>
  <si>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</si>
  <si>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</si>
  <si>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</si>
  <si>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</si>
  <si>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</si>
  <si>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</si>
  <si>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</si>
  <si>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</si>
  <si>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</si>
  <si>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</si>
  <si>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</si>
  <si>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</si>
  <si>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</si>
  <si>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</si>
  <si>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</si>
  <si>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</si>
  <si>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</si>
  <si>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</si>
  <si>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</si>
  <si>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</si>
  <si>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</si>
  <si>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</si>
  <si>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</si>
  <si>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</si>
  <si>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</si>
  <si>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</si>
  <si>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</si>
  <si>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</si>
  <si>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</si>
  <si>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</si>
  <si>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</si>
  <si>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</si>
  <si>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</si>
  <si>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</si>
  <si>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</si>
  <si>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</si>
  <si>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</si>
  <si>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</si>
  <si>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</si>
  <si>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</si>
  <si>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</si>
  <si>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</si>
  <si>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</si>
  <si>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</si>
  <si>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</si>
  <si>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</si>
  <si>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</si>
  <si>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</si>
  <si>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</si>
  <si>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</si>
  <si>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</si>
  <si>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</si>
  <si>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</si>
  <si>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</si>
  <si>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</si>
  <si>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</si>
  <si>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</si>
  <si>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</si>
  <si>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</si>
  <si>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</si>
  <si>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</si>
  <si>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</si>
  <si>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</si>
  <si>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</si>
  <si>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</si>
  <si>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</si>
  <si>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</si>
  <si>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</si>
  <si>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</si>
  <si>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</si>
  <si>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</si>
  <si>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</si>
  <si>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</si>
  <si>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</si>
  <si>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</si>
  <si>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</si>
  <si>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</si>
  <si>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</si>
  <si>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</si>
  <si>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</si>
  <si>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</si>
  <si>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</si>
  <si>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</si>
  <si>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</si>
  <si>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</si>
  <si>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</si>
  <si>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</si>
  <si>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</si>
  <si>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</si>
  <si>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</si>
  <si>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</si>
  <si>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</si>
  <si>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</si>
  <si>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</si>
  <si>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</si>
  <si>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</si>
  <si>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</si>
  <si>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</si>
  <si>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</si>
  <si>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</si>
  <si>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</si>
  <si>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</si>
  <si>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</si>
  <si>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</si>
  <si>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</si>
  <si>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</si>
  <si>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</si>
  <si>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</si>
  <si>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</si>
  <si>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</si>
  <si>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</si>
  <si>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</si>
  <si>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</si>
  <si>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</si>
  <si>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</si>
  <si>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</si>
  <si>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</si>
  <si>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</si>
  <si>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</si>
  <si>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</si>
  <si>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</si>
  <si>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</si>
  <si>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</si>
  <si>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</si>
  <si>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</si>
  <si>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</si>
  <si>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</si>
  <si>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</si>
  <si>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</si>
  <si>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</si>
  <si>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</si>
  <si>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</si>
  <si>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</si>
  <si>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</si>
  <si>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</si>
  <si>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</si>
  <si>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</si>
  <si>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</si>
  <si>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</si>
  <si>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</si>
  <si>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</si>
  <si>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</si>
  <si>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</si>
  <si>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</si>
  <si>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</si>
  <si>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</si>
  <si>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</si>
  <si>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</si>
  <si>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</si>
  <si>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</si>
  <si>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</si>
  <si>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</si>
  <si>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</si>
  <si>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</si>
  <si>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</si>
  <si>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</si>
  <si>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</si>
  <si>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</si>
  <si>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</si>
  <si>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</si>
  <si>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</si>
  <si>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</si>
  <si>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</si>
  <si>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</si>
  <si>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</si>
  <si>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</si>
  <si>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</si>
  <si>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</si>
  <si>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</si>
  <si>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</si>
  <si>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</si>
  <si>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</si>
  <si>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</si>
  <si>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</si>
  <si>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</si>
  <si>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</si>
  <si>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</si>
  <si>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</si>
  <si>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</si>
  <si>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</si>
  <si>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</si>
  <si>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</si>
  <si>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</si>
  <si>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</si>
  <si>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</si>
  <si>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</si>
  <si>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</si>
  <si>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</si>
  <si>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</si>
  <si>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</si>
  <si>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</si>
  <si>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</si>
  <si>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</si>
  <si>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</si>
  <si>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</si>
  <si>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</si>
  <si>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</si>
  <si>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</si>
  <si>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</si>
  <si>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</si>
  <si>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</si>
  <si>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</si>
  <si>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</si>
  <si>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</si>
  <si>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</si>
  <si>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</si>
  <si>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</si>
  <si>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</si>
  <si>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</si>
  <si>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</si>
  <si>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</si>
  <si>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</si>
  <si>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</si>
  <si>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</si>
  <si>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</si>
  <si>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</si>
  <si>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</si>
  <si>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</si>
  <si>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</si>
  <si>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</si>
  <si>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</si>
  <si>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</si>
  <si>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</si>
  <si>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</si>
  <si>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</si>
  <si>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</si>
  <si>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</si>
  <si>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</si>
  <si>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</si>
  <si>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</si>
  <si>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</si>
  <si>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</si>
  <si>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</si>
  <si>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</si>
  <si>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</si>
  <si>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</si>
  <si>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</si>
  <si>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</si>
  <si>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</si>
  <si>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</si>
  <si>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</si>
  <si>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</si>
  <si>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</si>
  <si>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</si>
  <si>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</si>
  <si>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</si>
  <si>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</si>
  <si>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</si>
  <si>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</si>
  <si>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</si>
  <si>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</si>
  <si>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</si>
  <si>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</si>
  <si>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</si>
  <si>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</si>
  <si>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</si>
  <si>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</si>
  <si>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</si>
  <si>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</si>
  <si>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</si>
  <si>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</si>
  <si>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</si>
  <si>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</si>
  <si>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</si>
  <si>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</si>
  <si>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</si>
  <si>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</si>
  <si>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</si>
  <si>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</si>
  <si>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</si>
  <si>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</si>
  <si>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</si>
  <si>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</si>
  <si>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</si>
  <si>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</si>
  <si>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</si>
  <si>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</si>
  <si>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</si>
  <si>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</si>
  <si>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</si>
  <si>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</si>
  <si>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</si>
  <si>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</si>
  <si>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</si>
  <si>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</si>
  <si>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</si>
  <si>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</si>
  <si>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</si>
  <si>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</si>
  <si>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</si>
  <si>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</si>
  <si>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</si>
  <si>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</si>
  <si>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</si>
  <si>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</si>
  <si>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</si>
  <si>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</si>
  <si>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</si>
  <si>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</si>
  <si>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</si>
  <si>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</si>
  <si>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</si>
  <si>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</si>
  <si>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</si>
  <si>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</si>
  <si>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</si>
  <si>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</si>
  <si>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</si>
  <si>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</si>
  <si>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</si>
  <si>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</si>
  <si>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</si>
  <si>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</si>
  <si>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</si>
  <si>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</si>
  <si>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</si>
  <si>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</si>
  <si>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</si>
  <si>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</si>
  <si>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</si>
  <si>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</si>
  <si>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</si>
  <si>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</si>
  <si>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</si>
  <si>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</si>
  <si>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</si>
  <si>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</si>
  <si>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</si>
  <si>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</si>
  <si>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</si>
  <si>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</si>
  <si>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</si>
  <si>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</si>
  <si>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</si>
  <si>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</si>
  <si>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</si>
  <si>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</si>
  <si>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</si>
  <si>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</si>
  <si>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</si>
  <si>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</si>
  <si>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</si>
  <si>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</si>
  <si>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</si>
  <si>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</si>
  <si>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</si>
  <si>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</si>
  <si>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</si>
  <si>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</si>
  <si>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</si>
  <si>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</si>
  <si>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</si>
  <si>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</si>
  <si>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</si>
  <si>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</si>
  <si>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</si>
  <si>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</si>
  <si>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</si>
  <si>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</si>
  <si>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</si>
  <si>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</si>
  <si>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</si>
  <si>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</si>
  <si>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</si>
  <si>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</si>
  <si>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</si>
  <si>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</si>
  <si>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</si>
  <si>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</si>
  <si>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</si>
  <si>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</si>
  <si>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</si>
  <si>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</si>
  <si>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</si>
  <si>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</si>
  <si>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</si>
  <si>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</si>
  <si>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</si>
  <si>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</si>
  <si>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</si>
  <si>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</si>
  <si>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</si>
  <si>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</si>
  <si>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</si>
  <si>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</si>
  <si>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</si>
  <si>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</si>
  <si>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</si>
  <si>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</si>
  <si>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</si>
  <si>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</si>
  <si>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</si>
  <si>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</si>
  <si>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</si>
  <si>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</si>
  <si>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</si>
  <si>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</si>
  <si>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</si>
  <si>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</si>
  <si>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</si>
  <si>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</si>
  <si>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</si>
  <si>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</si>
  <si>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</si>
  <si>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</si>
  <si>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</si>
  <si>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</si>
  <si>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</si>
  <si>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</si>
  <si>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</si>
  <si>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</si>
  <si>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</si>
  <si>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</si>
  <si>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</si>
  <si>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</si>
  <si>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</si>
  <si>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</si>
  <si>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</si>
  <si>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</si>
  <si>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</si>
  <si>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</si>
  <si>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</si>
  <si>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</si>
  <si>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</si>
  <si>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</si>
  <si>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</si>
  <si>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</si>
  <si>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</si>
  <si>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</si>
  <si>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</si>
  <si>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</si>
  <si>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</si>
  <si>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</si>
  <si>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</si>
  <si>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</si>
  <si>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</si>
  <si>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</si>
  <si>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</si>
  <si>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</si>
  <si>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</si>
  <si>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</si>
  <si>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</si>
  <si>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</si>
  <si>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</si>
  <si>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</si>
  <si>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</si>
  <si>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</si>
  <si>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</si>
  <si>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</si>
  <si>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</si>
  <si>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</si>
  <si>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</si>
  <si>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</si>
  <si>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</si>
  <si>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</si>
  <si>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</si>
  <si>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</si>
  <si>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</si>
  <si>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</si>
  <si>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</si>
  <si>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</si>
  <si>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</si>
  <si>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</si>
  <si>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</si>
  <si>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</si>
  <si>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</si>
  <si>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</si>
  <si>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</si>
  <si>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</si>
  <si>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</si>
  <si>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</si>
  <si>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</si>
  <si>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</si>
  <si>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</si>
  <si>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</si>
  <si>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</si>
  <si>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</si>
  <si>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</si>
  <si>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</si>
  <si>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</si>
  <si>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</si>
  <si>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</si>
  <si>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</si>
  <si>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</si>
  <si>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</si>
  <si>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</si>
  <si>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</si>
  <si>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</si>
  <si>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</si>
  <si>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</si>
  <si>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</si>
  <si>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</si>
  <si>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</si>
  <si>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</si>
  <si>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</si>
  <si>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</si>
  <si>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</si>
  <si>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</si>
  <si>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</si>
  <si>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</si>
  <si>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</si>
  <si>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</si>
  <si>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</si>
  <si>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</si>
  <si>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</si>
  <si>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</si>
  <si>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</si>
  <si>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</si>
  <si>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</si>
  <si>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</si>
  <si>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</si>
  <si>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</si>
  <si>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</si>
  <si>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</si>
  <si>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</si>
  <si>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</si>
  <si>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</si>
  <si>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</si>
  <si>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</si>
  <si>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</si>
  <si>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</si>
  <si>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</si>
  <si>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</si>
  <si>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</si>
  <si>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</si>
  <si>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</si>
  <si>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</si>
  <si>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</si>
  <si>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</si>
  <si>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</si>
  <si>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</si>
  <si>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</si>
  <si>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</si>
  <si>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</si>
  <si>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</si>
  <si>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</si>
  <si>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</si>
  <si>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</si>
  <si>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</si>
  <si>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</si>
  <si>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</si>
  <si>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</si>
  <si>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</si>
  <si>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</si>
  <si>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</si>
  <si>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</si>
  <si>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</si>
  <si>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</si>
  <si>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</si>
  <si>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</si>
  <si>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</si>
  <si>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</si>
  <si>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</si>
  <si>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</si>
  <si>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</si>
  <si>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</si>
  <si>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</si>
  <si>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</si>
  <si>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</si>
  <si>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</si>
  <si>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</si>
  <si>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</si>
  <si>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</si>
  <si>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</si>
  <si>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</si>
  <si>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</si>
  <si>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</si>
  <si>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</si>
  <si>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</si>
  <si>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</si>
  <si>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</si>
  <si>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</si>
  <si>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</si>
  <si>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</si>
  <si>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</si>
  <si>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</si>
  <si>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</si>
  <si>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</si>
  <si>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</si>
  <si>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</si>
  <si>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</si>
  <si>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</si>
  <si>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</si>
  <si>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</si>
  <si>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</si>
  <si>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</si>
  <si>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</si>
  <si>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</si>
  <si>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</si>
  <si>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</si>
  <si>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</si>
  <si>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</si>
  <si>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</si>
  <si>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</si>
  <si>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</si>
  <si>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</si>
  <si>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</si>
  <si>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</si>
  <si>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</si>
  <si>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</si>
  <si>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</si>
  <si>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</si>
  <si>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</si>
  <si>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</si>
  <si>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</si>
  <si>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</si>
  <si>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</si>
  <si>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</si>
  <si>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</si>
  <si>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</si>
  <si>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</si>
  <si>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</si>
  <si>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</si>
  <si>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</si>
  <si>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</si>
  <si>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</si>
  <si>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</si>
  <si>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</si>
  <si>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</si>
  <si>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</si>
  <si>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</si>
  <si>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</si>
  <si>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</si>
  <si>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</si>
  <si>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</si>
  <si>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</si>
  <si>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</si>
  <si>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</si>
  <si>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</si>
  <si>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</si>
  <si>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</si>
  <si>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</si>
  <si>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</si>
  <si>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</si>
  <si>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</si>
  <si>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</si>
  <si>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</si>
  <si>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</si>
  <si>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</si>
  <si>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</si>
  <si>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</si>
  <si>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</si>
  <si>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</si>
  <si>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</si>
  <si>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</si>
  <si>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</si>
  <si>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</si>
  <si>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</si>
  <si>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</si>
  <si>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</si>
  <si>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</si>
  <si>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</si>
  <si>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</si>
  <si>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</si>
  <si>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</si>
  <si>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</si>
  <si>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</si>
  <si>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</si>
  <si>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</si>
  <si>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</si>
  <si>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</si>
  <si>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</si>
  <si>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</si>
  <si>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</si>
  <si>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</si>
  <si>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</si>
  <si>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</si>
  <si>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</si>
  <si>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</si>
  <si>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</si>
  <si>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</si>
  <si>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</si>
  <si>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</si>
  <si>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</si>
  <si>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</si>
  <si>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</si>
  <si>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</si>
  <si>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</si>
  <si>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</si>
  <si>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</si>
  <si>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</si>
  <si>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</si>
  <si>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</si>
  <si>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</si>
  <si>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</si>
  <si>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</si>
  <si>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</si>
  <si>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</si>
  <si>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</si>
  <si>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</si>
  <si>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</si>
  <si>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</si>
  <si>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</si>
  <si>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</si>
  <si>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</si>
  <si>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</si>
  <si>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</si>
  <si>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</si>
  <si>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</si>
  <si>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</si>
  <si>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</si>
  <si>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</si>
  <si>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</si>
  <si>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</si>
  <si>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</si>
  <si>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</si>
  <si>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</si>
  <si>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</si>
  <si>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</si>
  <si>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</si>
  <si>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</si>
  <si>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</si>
  <si>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</si>
  <si>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</si>
  <si>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</si>
  <si>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</si>
  <si>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</si>
  <si>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</si>
  <si>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</si>
  <si>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</si>
  <si>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</si>
  <si>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</si>
  <si>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</si>
  <si>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</si>
  <si>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</si>
  <si>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</si>
  <si>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</si>
  <si>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</si>
  <si>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</si>
  <si>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</si>
  <si>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</si>
  <si>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</si>
  <si>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</si>
  <si>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</si>
  <si>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</si>
  <si>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</si>
  <si>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</si>
  <si>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</si>
  <si>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</si>
  <si>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</si>
  <si>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</si>
  <si>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</si>
  <si>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</si>
  <si>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</si>
  <si>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</si>
  <si>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</si>
  <si>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</si>
  <si>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</si>
  <si>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</si>
  <si>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</si>
  <si>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</si>
  <si>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</si>
  <si>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</si>
  <si>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</si>
  <si>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</si>
  <si>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</si>
  <si>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</si>
  <si>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</si>
  <si>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</si>
  <si>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</si>
  <si>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</si>
  <si>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</si>
  <si>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</si>
  <si>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</si>
  <si>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</si>
  <si>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</si>
  <si>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</si>
  <si>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</si>
  <si>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</si>
  <si>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</si>
  <si>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</si>
  <si>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</si>
  <si>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</si>
  <si>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</si>
  <si>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</si>
  <si>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</si>
  <si>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</si>
  <si>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</si>
  <si>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</si>
  <si>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</si>
  <si>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</si>
  <si>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</si>
  <si>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</si>
  <si>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</si>
  <si>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</si>
  <si>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</si>
  <si>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</si>
  <si>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</si>
  <si>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</si>
  <si>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</si>
  <si>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</si>
  <si>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</si>
  <si>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</si>
  <si>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</si>
  <si>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</si>
  <si>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</si>
  <si>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</si>
  <si>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</si>
  <si>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</si>
  <si>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</si>
  <si>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</si>
  <si>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</si>
  <si>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</si>
  <si>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</si>
  <si>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</si>
  <si>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</si>
  <si>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</si>
  <si>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</si>
  <si>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</si>
  <si>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</si>
  <si>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</si>
  <si>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</si>
  <si>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</si>
  <si>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</si>
  <si>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</si>
  <si>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</si>
  <si>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</si>
  <si>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</si>
  <si>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</si>
  <si>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</si>
  <si>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</si>
  <si>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</si>
  <si>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</si>
  <si>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</si>
  <si>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</si>
  <si>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</si>
  <si>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</si>
  <si>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</si>
  <si>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</si>
  <si>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</si>
  <si>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</si>
  <si>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</si>
  <si>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</si>
  <si>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</si>
  <si>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</si>
  <si>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</si>
  <si>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</si>
  <si>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</si>
  <si>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</si>
  <si>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</si>
  <si>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</si>
  <si>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</si>
  <si>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</si>
  <si>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</si>
  <si>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</si>
  <si>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</si>
  <si>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</si>
  <si>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</si>
  <si>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</si>
  <si>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</si>
  <si>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</si>
  <si>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</si>
  <si>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</si>
  <si>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</si>
  <si>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</si>
  <si>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</si>
  <si>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</si>
  <si>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</si>
  <si>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</si>
  <si>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</si>
  <si>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</si>
  <si>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</si>
  <si>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</si>
  <si>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</si>
  <si>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</si>
  <si>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</si>
  <si>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</si>
  <si>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</si>
  <si>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</si>
  <si>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</si>
  <si>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</si>
  <si>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</si>
  <si>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</si>
  <si>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</si>
  <si>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</si>
  <si>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</si>
  <si>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</si>
  <si>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</si>
  <si>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</si>
  <si>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</si>
  <si>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</si>
  <si>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</si>
  <si>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</si>
  <si>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</si>
  <si>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</si>
  <si>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</si>
  <si>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</si>
  <si>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</si>
  <si>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</si>
  <si>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</si>
  <si>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</si>
  <si>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</si>
  <si>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</si>
  <si>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</si>
  <si>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</si>
  <si>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</si>
  <si>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</si>
  <si>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</si>
  <si>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</si>
  <si>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</si>
  <si>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</si>
  <si>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</si>
  <si>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</si>
  <si>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</si>
  <si>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</si>
  <si>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</si>
  <si>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</si>
  <si>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</si>
  <si>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</si>
  <si>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</si>
  <si>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</si>
  <si>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</si>
  <si>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</si>
  <si>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</si>
  <si>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</si>
  <si>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</si>
  <si>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</si>
  <si>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</si>
  <si>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</si>
  <si>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</si>
  <si>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</si>
  <si>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</si>
  <si>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</si>
  <si>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</si>
  <si>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</si>
  <si>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</si>
  <si>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</si>
  <si>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</si>
  <si>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</si>
  <si>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</si>
  <si>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</si>
  <si>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</si>
  <si>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</si>
  <si>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</si>
  <si>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</si>
  <si>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</si>
  <si>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</si>
  <si>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</si>
  <si>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</si>
  <si>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</si>
  <si>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</si>
  <si>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</si>
  <si>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</si>
  <si>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</si>
  <si>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</si>
  <si>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</si>
  <si>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</si>
  <si>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</si>
  <si>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</si>
  <si>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</si>
  <si>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</si>
  <si>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</si>
  <si>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</si>
  <si>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</si>
  <si>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</si>
  <si>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</si>
  <si>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</si>
  <si>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</si>
  <si>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</si>
  <si>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</si>
  <si>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</si>
  <si>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</si>
  <si>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</si>
  <si>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</si>
  <si>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</si>
  <si>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</si>
  <si>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</si>
  <si>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</si>
  <si>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</si>
  <si>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</si>
  <si>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</si>
  <si>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</si>
  <si>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</si>
  <si>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</si>
  <si>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</si>
  <si>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</si>
  <si>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</si>
  <si>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</si>
  <si>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</si>
  <si>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</si>
  <si>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</si>
  <si>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</si>
  <si>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</si>
  <si>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</si>
  <si>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</si>
  <si>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</si>
  <si>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</si>
  <si>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</si>
  <si>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</si>
  <si>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</si>
  <si>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</si>
  <si>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</si>
  <si>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</si>
  <si>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</si>
  <si>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</si>
  <si>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</si>
  <si>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</si>
  <si>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</si>
  <si>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</si>
  <si>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</si>
  <si>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</si>
  <si>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</si>
  <si>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</si>
  <si>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</si>
  <si>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</si>
  <si>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</si>
  <si>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</si>
  <si>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</si>
  <si>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</si>
  <si>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</si>
  <si>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</si>
  <si>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</si>
  <si>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</si>
  <si>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</si>
  <si>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</si>
  <si>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</si>
  <si>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</si>
  <si>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</si>
  <si>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</si>
  <si>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</si>
  <si>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</si>
  <si>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</si>
  <si>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</si>
  <si>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</si>
  <si>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</si>
  <si>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</si>
  <si>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</si>
  <si>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</si>
  <si>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</si>
  <si>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</si>
  <si>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</si>
  <si>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</si>
  <si>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</si>
  <si>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</si>
  <si>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</si>
  <si>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</si>
  <si>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</si>
  <si>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</si>
  <si>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</si>
  <si>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</si>
  <si>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</si>
  <si>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</si>
  <si>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</si>
  <si>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</si>
  <si>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</si>
  <si>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</si>
  <si>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</si>
  <si>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</si>
  <si>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</si>
  <si>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</si>
  <si>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</si>
  <si>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</si>
  <si>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</si>
  <si>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</si>
  <si>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</si>
  <si>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</si>
  <si>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</si>
  <si>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</si>
  <si>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</si>
  <si>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</si>
  <si>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</si>
  <si>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</si>
  <si>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</si>
  <si>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</si>
  <si>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</si>
  <si>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</si>
  <si>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</si>
  <si>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</si>
  <si>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</si>
  <si>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</si>
  <si>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</si>
  <si>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</si>
  <si>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</si>
  <si>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</si>
  <si>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</si>
  <si>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</si>
  <si>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</si>
  <si>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</si>
  <si>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</si>
  <si>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</si>
  <si>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</si>
  <si>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</si>
  <si>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</si>
  <si>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</si>
  <si>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</si>
  <si>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</si>
  <si>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</si>
  <si>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</si>
  <si>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</si>
  <si>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</si>
  <si>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</si>
  <si>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</si>
  <si>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</si>
  <si>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</si>
  <si>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</si>
  <si>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</si>
  <si>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</si>
  <si>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</si>
  <si>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</si>
  <si>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</si>
  <si>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</si>
  <si>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</si>
  <si>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</si>
  <si>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</si>
  <si>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</si>
  <si>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</si>
  <si>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</si>
  <si>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</si>
  <si>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</si>
  <si>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</si>
  <si>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</si>
  <si>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</si>
  <si>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</si>
  <si>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</si>
  <si>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</si>
  <si>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</si>
  <si>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</si>
  <si>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</si>
  <si>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</si>
  <si>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</si>
  <si>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</si>
  <si>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</si>
  <si>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</si>
  <si>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</si>
  <si>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</si>
  <si>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</si>
  <si>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</si>
  <si>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</si>
  <si>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</si>
  <si>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</si>
  <si>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</si>
  <si>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</si>
  <si>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</si>
  <si>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</si>
  <si>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</si>
  <si>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</si>
  <si>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</si>
  <si>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</si>
  <si>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</si>
  <si>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</si>
  <si>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</si>
  <si>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</si>
  <si>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</si>
  <si>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</si>
  <si>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</si>
  <si>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</si>
  <si>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</si>
  <si>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</si>
  <si>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</si>
  <si>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</si>
  <si>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</si>
  <si>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</si>
  <si>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</si>
  <si>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</si>
  <si>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</si>
  <si>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</si>
  <si>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</si>
  <si>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</si>
  <si>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</si>
  <si>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</si>
  <si>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</si>
  <si>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</si>
  <si>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</si>
  <si>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</si>
  <si>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</si>
  <si>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</si>
  <si>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</si>
  <si>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</si>
  <si>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</si>
  <si>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</si>
  <si>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</si>
  <si>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</si>
  <si>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</si>
  <si>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</si>
  <si>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</si>
  <si>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</si>
  <si>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</si>
  <si>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</si>
  <si>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</si>
  <si>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</si>
  <si>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</si>
  <si>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</si>
  <si>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</si>
  <si>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</si>
  <si>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</si>
  <si>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</si>
  <si>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</si>
  <si>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</si>
  <si>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</si>
  <si>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</si>
  <si>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</si>
  <si>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</si>
  <si>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</si>
  <si>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</si>
  <si>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</si>
  <si>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</si>
  <si>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</si>
  <si>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</si>
  <si>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</si>
  <si>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</si>
  <si>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</si>
  <si>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</si>
  <si>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</si>
  <si>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</si>
  <si>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</si>
  <si>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</si>
  <si>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</si>
  <si>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</si>
  <si>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</si>
  <si>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</si>
  <si>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</si>
  <si>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</si>
  <si>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</si>
  <si>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</si>
  <si>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</si>
  <si>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</si>
  <si>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</si>
  <si>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</si>
  <si>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</si>
  <si>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</si>
  <si>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</si>
  <si>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</si>
  <si>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</si>
  <si>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</si>
  <si>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</si>
  <si>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</si>
  <si>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</si>
  <si>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</si>
  <si>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</si>
  <si>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</si>
  <si>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</si>
  <si>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</si>
  <si>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</si>
  <si>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</si>
  <si>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</si>
  <si>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</si>
  <si>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</si>
  <si>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</si>
  <si>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</si>
  <si>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</si>
  <si>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</si>
  <si>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</si>
  <si>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</si>
  <si>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</si>
  <si>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</si>
  <si>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</si>
  <si>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</si>
  <si>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</si>
  <si>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</si>
  <si>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</si>
  <si>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</si>
  <si>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</si>
  <si>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</si>
  <si>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</si>
  <si>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</si>
  <si>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</si>
  <si>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</si>
  <si>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</si>
  <si>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</si>
  <si>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</si>
  <si>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</si>
  <si>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</si>
  <si>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</si>
  <si>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</si>
  <si>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</si>
  <si>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</si>
  <si>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</si>
  <si>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</si>
  <si>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</si>
  <si>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</si>
  <si>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</si>
  <si>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</si>
  <si>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</si>
  <si>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</si>
  <si>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</si>
  <si>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</si>
  <si>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</si>
  <si>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</si>
  <si>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</si>
  <si>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</si>
  <si>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</si>
  <si>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</si>
  <si>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</si>
  <si>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</si>
  <si>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</si>
  <si>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</si>
  <si>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</si>
  <si>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</si>
  <si>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</si>
  <si>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</si>
  <si>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</si>
  <si>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</si>
  <si>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</si>
  <si>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</si>
  <si>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</si>
  <si>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</si>
  <si>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</si>
  <si>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</si>
  <si>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</si>
  <si>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</si>
  <si>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</si>
  <si>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</si>
  <si>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</si>
  <si>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</si>
  <si>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</si>
  <si>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</si>
  <si>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</si>
  <si>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</si>
  <si>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</si>
  <si>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</si>
  <si>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</si>
  <si>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</si>
  <si>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</si>
  <si>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</si>
  <si>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</si>
  <si>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</si>
  <si>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</si>
  <si>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</si>
  <si>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</si>
  <si>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</si>
  <si>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</si>
  <si>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</si>
  <si>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</si>
  <si>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</si>
  <si>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</si>
  <si>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</si>
  <si>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</si>
  <si>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</si>
  <si>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</si>
  <si>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</si>
  <si>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</si>
  <si>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</si>
  <si>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</si>
  <si>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</si>
  <si>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</si>
  <si>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</si>
  <si>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</si>
  <si>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</si>
  <si>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</si>
  <si>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</si>
  <si>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</si>
  <si>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</si>
  <si>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</si>
  <si>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</si>
  <si>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</si>
  <si>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</si>
  <si>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</si>
  <si>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</si>
  <si>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</si>
  <si>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</si>
  <si>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</si>
  <si>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</si>
  <si>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</si>
  <si>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</si>
  <si>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</si>
  <si>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</si>
  <si>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</si>
  <si>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</si>
  <si>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</si>
  <si>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</si>
  <si>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</si>
  <si>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</si>
  <si>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</si>
  <si>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</si>
  <si>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</si>
  <si>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</si>
  <si>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</si>
  <si>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</si>
  <si>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</si>
  <si>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</si>
  <si>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</si>
  <si>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</si>
  <si>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</si>
  <si>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</si>
  <si>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</si>
  <si>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</si>
  <si>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</si>
  <si>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</si>
  <si>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</si>
  <si>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</si>
  <si>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</si>
  <si>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</si>
  <si>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</si>
  <si>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</si>
  <si>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</si>
  <si>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</si>
  <si>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</si>
  <si>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</si>
  <si>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</si>
  <si>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</si>
  <si>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</si>
  <si>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</si>
  <si>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</si>
  <si>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</si>
  <si>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</si>
  <si>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</si>
  <si>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</si>
  <si>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</si>
  <si>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</si>
  <si>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</si>
  <si>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</si>
  <si>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</si>
  <si>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</si>
  <si>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</si>
  <si>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</si>
  <si>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</si>
  <si>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</si>
  <si>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</si>
  <si>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</si>
  <si>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</si>
  <si>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</si>
  <si>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</si>
  <si>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</si>
  <si>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</si>
  <si>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</si>
  <si>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</si>
  <si>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</si>
  <si>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</si>
  <si>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</si>
  <si>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</si>
  <si>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</si>
  <si>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</si>
  <si>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</si>
  <si>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</si>
  <si>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</si>
  <si>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</si>
  <si>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</si>
  <si>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</si>
  <si>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</si>
  <si>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</si>
  <si>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</si>
  <si>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</si>
  <si>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</si>
  <si>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</si>
  <si>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</si>
  <si>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</si>
  <si>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</si>
  <si>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</si>
  <si>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</si>
  <si>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</si>
  <si>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</si>
  <si>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</si>
  <si>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</si>
  <si>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</si>
  <si>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</si>
  <si>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</si>
  <si>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</si>
  <si>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</si>
  <si>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</si>
  <si>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</si>
  <si>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</si>
  <si>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</si>
  <si>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</si>
  <si>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</si>
  <si>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</si>
  <si>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</si>
  <si>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</si>
  <si>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</si>
  <si>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</si>
  <si>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</si>
  <si>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</si>
  <si>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</si>
  <si>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</si>
  <si>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</si>
  <si>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</si>
  <si>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</si>
  <si>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</si>
  <si>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</si>
  <si>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</si>
  <si>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</si>
  <si>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</si>
  <si>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</si>
  <si>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</si>
  <si>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</si>
  <si>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</si>
  <si>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</si>
  <si>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</si>
  <si>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</si>
  <si>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</si>
  <si>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</si>
  <si>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</si>
  <si>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</si>
  <si>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</si>
  <si>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</si>
  <si>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</si>
  <si>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</si>
  <si>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</si>
  <si>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</si>
  <si>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</si>
  <si>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</si>
  <si>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</si>
  <si>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</si>
  <si>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</si>
  <si>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</si>
  <si>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</si>
  <si>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</si>
  <si>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</si>
  <si>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</si>
  <si>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</si>
  <si>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</si>
  <si>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</si>
  <si>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</si>
  <si>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</si>
  <si>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</si>
  <si>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</si>
  <si>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</si>
  <si>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</si>
  <si>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</si>
  <si>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</si>
  <si>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</si>
  <si>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</si>
  <si>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</si>
  <si>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</si>
  <si>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</si>
  <si>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</si>
  <si>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</si>
  <si>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</si>
  <si>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</si>
  <si>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</si>
  <si>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</si>
  <si>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</si>
  <si>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</si>
  <si>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</si>
  <si>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</si>
  <si>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</si>
  <si>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</si>
  <si>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</si>
  <si>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</si>
  <si>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</si>
  <si>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</si>
  <si>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</si>
  <si>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</si>
  <si>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</si>
  <si>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</si>
  <si>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</si>
  <si>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</si>
  <si>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</si>
  <si>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</si>
  <si>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</si>
  <si>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</si>
  <si>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</si>
  <si>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</si>
  <si>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</si>
  <si>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</si>
  <si>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</si>
  <si>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</si>
  <si>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</si>
  <si>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</si>
  <si>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</si>
  <si>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</si>
  <si>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</si>
  <si>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</si>
  <si>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</si>
  <si>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</si>
  <si>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</si>
  <si>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</si>
  <si>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</si>
  <si>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</si>
  <si>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</si>
  <si>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</si>
  <si>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</si>
  <si>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</si>
  <si>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</si>
  <si>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</si>
  <si>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</si>
  <si>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</si>
  <si>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</si>
  <si>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</si>
  <si>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</si>
  <si>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</si>
  <si>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</si>
  <si>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</si>
  <si>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</si>
  <si>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</si>
  <si>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</si>
  <si>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</si>
  <si>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</si>
  <si>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</si>
  <si>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</si>
  <si>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</si>
  <si>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</si>
  <si>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</si>
  <si>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</si>
  <si>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</si>
  <si>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</si>
  <si>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</si>
  <si>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</si>
  <si>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</si>
  <si>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</si>
  <si>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</si>
  <si>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</si>
  <si>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</si>
  <si>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</si>
  <si>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</si>
  <si>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</si>
  <si>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</si>
  <si>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</si>
  <si>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</si>
  <si>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</si>
  <si>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</si>
  <si>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</si>
  <si>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</si>
  <si>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</si>
  <si>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</si>
  <si>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</si>
  <si>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</si>
  <si>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</si>
  <si>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</si>
  <si>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</si>
  <si>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</si>
  <si>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</si>
  <si>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</si>
  <si>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</si>
  <si>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</si>
  <si>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</si>
  <si>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</si>
  <si>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</si>
  <si>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</si>
  <si>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</si>
  <si>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</si>
  <si>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</si>
  <si>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</si>
  <si>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</si>
  <si>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</si>
  <si>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</si>
  <si>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</si>
  <si>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</si>
  <si>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</si>
  <si>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</si>
  <si>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</si>
  <si>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</si>
  <si>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</si>
  <si>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</si>
  <si>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</si>
  <si>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</si>
  <si>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</si>
  <si>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</si>
  <si>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</si>
  <si>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</si>
  <si>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</si>
  <si>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</si>
  <si>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</si>
  <si>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</si>
  <si>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</si>
  <si>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</si>
  <si>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</si>
  <si>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</si>
  <si>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</si>
  <si>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</si>
  <si>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</si>
  <si>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</si>
  <si>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</si>
  <si>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</si>
  <si>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</si>
  <si>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</si>
  <si>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</si>
  <si>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</si>
  <si>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</si>
  <si>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</si>
  <si>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</si>
  <si>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</si>
  <si>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</si>
  <si>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</si>
  <si>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</si>
  <si>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</si>
  <si>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</si>
  <si>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</si>
  <si>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</si>
  <si>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</si>
  <si>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</si>
  <si>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</si>
  <si>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</si>
  <si>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</si>
  <si>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</si>
  <si>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</si>
  <si>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</si>
  <si>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</si>
  <si>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</si>
  <si>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</si>
  <si>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</si>
  <si>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</si>
  <si>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</si>
  <si>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</si>
  <si>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</si>
  <si>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</si>
  <si>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</si>
  <si>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</si>
  <si>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</si>
  <si>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</si>
  <si>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</si>
  <si>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</si>
  <si>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</si>
  <si>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</si>
  <si>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</si>
  <si>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</si>
  <si>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</si>
  <si>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</si>
  <si>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</si>
  <si>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</si>
  <si>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</si>
  <si>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</si>
  <si>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</si>
  <si>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</si>
  <si>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</si>
  <si>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</si>
  <si>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</si>
  <si>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</si>
  <si>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</si>
  <si>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</si>
  <si>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</si>
  <si>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</si>
  <si>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</si>
  <si>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</si>
  <si>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</si>
  <si>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</si>
  <si>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</si>
  <si>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</si>
  <si>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</si>
  <si>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</si>
  <si>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</si>
  <si>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</si>
  <si>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</si>
  <si>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</si>
  <si>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</si>
  <si>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</si>
  <si>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</si>
  <si>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</si>
  <si>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</si>
  <si>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</si>
  <si>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</si>
  <si>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</si>
  <si>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</si>
  <si>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</si>
  <si>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</si>
  <si>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</si>
  <si>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</si>
  <si>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</si>
  <si>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</si>
  <si>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</si>
  <si>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</si>
  <si>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</si>
  <si>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</si>
  <si>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</si>
  <si>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</si>
  <si>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</si>
  <si>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</si>
  <si>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</si>
  <si>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</si>
  <si>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</si>
  <si>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</si>
  <si>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</si>
  <si>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</si>
  <si>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</si>
  <si>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</si>
  <si>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</si>
  <si>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</si>
  <si>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</si>
  <si>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</si>
  <si>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</si>
  <si>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</si>
  <si>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</si>
  <si>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</si>
  <si>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</si>
  <si>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</si>
  <si>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</si>
  <si>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</si>
  <si>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</si>
  <si>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</si>
  <si>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</si>
  <si>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</si>
  <si>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</si>
  <si>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</si>
  <si>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</si>
  <si>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</si>
  <si>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</si>
  <si>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</si>
  <si>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</si>
  <si>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</si>
  <si>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</si>
  <si>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</si>
  <si>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</si>
  <si>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</si>
  <si>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</si>
  <si>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</si>
  <si>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</si>
  <si>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</si>
  <si>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</si>
  <si>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</si>
  <si>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</si>
  <si>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</si>
  <si>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</si>
  <si>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</si>
  <si>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</si>
  <si>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</si>
  <si>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</si>
  <si>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</si>
  <si>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</si>
  <si>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</si>
  <si>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</si>
  <si>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</si>
  <si>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</si>
  <si>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</si>
  <si>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</si>
  <si>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</si>
  <si>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</si>
  <si>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</si>
  <si>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</si>
  <si>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</si>
  <si>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</si>
  <si>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</si>
  <si>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</si>
  <si>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</si>
  <si>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</si>
  <si>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</si>
  <si>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</si>
  <si>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</si>
  <si>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</si>
  <si>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</si>
  <si>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</si>
  <si>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</si>
  <si>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</si>
  <si>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</si>
  <si>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</si>
  <si>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</si>
  <si>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</si>
  <si>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</si>
  <si>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</si>
  <si>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</si>
  <si>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</si>
  <si>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</si>
  <si>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</si>
  <si>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</si>
  <si>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</si>
  <si>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</si>
  <si>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</si>
  <si>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</si>
  <si>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</si>
  <si>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</si>
  <si>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</si>
  <si>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</si>
  <si>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</si>
  <si>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</si>
  <si>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</si>
  <si>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</si>
  <si>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</si>
  <si>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</si>
  <si>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</si>
  <si>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</si>
  <si>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</si>
  <si>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</si>
  <si>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</si>
  <si>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</si>
  <si>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</si>
  <si>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</si>
  <si>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</si>
  <si>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</si>
  <si>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</si>
  <si>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</si>
  <si>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</si>
  <si>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</si>
  <si>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</si>
  <si>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</si>
  <si>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</si>
  <si>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</si>
  <si>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</si>
  <si>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</si>
  <si>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</si>
  <si>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</si>
  <si>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</si>
  <si>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</si>
  <si>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</si>
  <si>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</si>
  <si>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</si>
  <si>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</si>
  <si>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</si>
  <si>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</si>
  <si>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</si>
  <si>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</si>
  <si>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</si>
  <si>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</si>
  <si>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</si>
  <si>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</si>
  <si>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</si>
  <si>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</si>
  <si>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</si>
  <si>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</si>
  <si>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</si>
  <si>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</si>
  <si>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</si>
  <si>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</si>
  <si>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</si>
  <si>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</si>
  <si>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</si>
  <si>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</si>
  <si>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</si>
  <si>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</si>
  <si>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</si>
  <si>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</si>
  <si>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</si>
  <si>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</si>
  <si>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</si>
  <si>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</si>
  <si>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</si>
  <si>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</si>
  <si>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</si>
  <si>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</si>
  <si>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</si>
  <si>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</si>
  <si>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</si>
  <si>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</si>
  <si>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</si>
  <si>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</si>
  <si>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</si>
  <si>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</si>
  <si>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</si>
  <si>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</si>
  <si>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</si>
  <si>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</si>
  <si>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</si>
  <si>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</si>
  <si>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</si>
  <si>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</si>
  <si>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</si>
  <si>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</si>
  <si>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</si>
  <si>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</si>
  <si>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</si>
  <si>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</si>
  <si>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</si>
  <si>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</si>
  <si>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</si>
  <si>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</si>
  <si>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</si>
  <si>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</si>
  <si>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</si>
  <si>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</si>
  <si>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</si>
  <si>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</si>
  <si>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</si>
  <si>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</si>
  <si>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</si>
  <si>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</si>
  <si>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</si>
  <si>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</si>
  <si>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</si>
  <si>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</si>
  <si>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</si>
  <si>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</si>
  <si>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</si>
  <si>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</si>
  <si>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</si>
  <si>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</si>
  <si>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</si>
  <si>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</si>
  <si>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</si>
  <si>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</si>
  <si>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</si>
  <si>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</si>
  <si>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</si>
  <si>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</si>
  <si>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</si>
  <si>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</si>
  <si>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</si>
  <si>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</si>
  <si>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</si>
  <si>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</si>
  <si>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</si>
  <si>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</si>
  <si>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</si>
  <si>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</si>
  <si>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</si>
  <si>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</si>
  <si>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</si>
  <si>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</si>
  <si>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</si>
  <si>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</si>
  <si>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</si>
  <si>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</si>
  <si>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</si>
  <si>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</si>
  <si>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</si>
  <si>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</si>
  <si>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</si>
  <si>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</si>
  <si>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</si>
  <si>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</si>
  <si>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</si>
  <si>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</si>
  <si>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</si>
  <si>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</si>
  <si>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</si>
  <si>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</si>
  <si>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</si>
  <si>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</si>
  <si>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</si>
  <si>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</si>
  <si>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</si>
  <si>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</si>
  <si>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</si>
  <si>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</si>
  <si>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</si>
  <si>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</si>
  <si>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</si>
  <si>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</si>
  <si>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</si>
  <si>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</si>
  <si>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</si>
  <si>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</si>
  <si>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</si>
  <si>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</si>
  <si>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</si>
  <si>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</si>
  <si>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</si>
  <si>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</si>
  <si>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</si>
  <si>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</si>
  <si>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</si>
  <si>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</si>
  <si>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</si>
  <si>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</si>
  <si>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</si>
  <si>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</si>
  <si>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</si>
  <si>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</si>
  <si>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</si>
  <si>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</si>
  <si>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</si>
  <si>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</si>
  <si>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</si>
  <si>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</si>
  <si>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</si>
  <si>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</si>
  <si>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</si>
  <si>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</si>
  <si>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</si>
  <si>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</si>
  <si>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</si>
  <si>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</si>
  <si>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</si>
  <si>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</si>
  <si>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</si>
  <si>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</si>
  <si>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</si>
  <si>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</si>
  <si>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</si>
  <si>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</si>
  <si>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</si>
  <si>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</si>
  <si>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</si>
  <si>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</si>
  <si>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</si>
  <si>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</si>
  <si>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</si>
  <si>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</si>
  <si>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</si>
  <si>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</si>
  <si>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</si>
  <si>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</si>
  <si>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</si>
  <si>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</si>
  <si>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</si>
  <si>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</si>
  <si>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</si>
  <si>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</si>
  <si>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</si>
  <si>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</si>
  <si>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</si>
  <si>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</si>
  <si>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</si>
  <si>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</si>
  <si>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</si>
  <si>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</si>
  <si>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</si>
  <si>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</si>
  <si>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</si>
  <si>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</si>
  <si>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</si>
  <si>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</si>
  <si>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</si>
  <si>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</si>
  <si>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</si>
  <si>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</si>
  <si>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</si>
  <si>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</si>
  <si>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</si>
  <si>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</si>
  <si>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</si>
  <si>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</si>
  <si>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</si>
  <si>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</si>
  <si>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</si>
  <si>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</si>
  <si>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</si>
  <si>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</si>
  <si>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</si>
  <si>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</si>
  <si>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</si>
  <si>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</si>
  <si>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</si>
  <si>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</si>
  <si>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</si>
  <si>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</si>
  <si>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</si>
  <si>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</si>
  <si>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</si>
  <si>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</si>
  <si>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</si>
  <si>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</si>
  <si>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</si>
  <si>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</si>
  <si>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</si>
  <si>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</si>
  <si>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</si>
  <si>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</si>
  <si>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</si>
  <si>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</si>
  <si>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</si>
  <si>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</si>
  <si>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</si>
  <si>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</si>
  <si>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</si>
  <si>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</si>
  <si>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</si>
  <si>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</si>
  <si>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</si>
  <si>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</si>
  <si>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</si>
  <si>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</si>
  <si>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</si>
  <si>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</si>
  <si>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</si>
  <si>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</si>
  <si>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</si>
  <si>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</si>
  <si>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</si>
  <si>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</si>
  <si>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</si>
  <si>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</si>
  <si>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</si>
  <si>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</si>
  <si>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</si>
  <si>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</si>
  <si>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</si>
  <si>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</si>
  <si>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</si>
  <si>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</si>
  <si>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</si>
  <si>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</si>
  <si>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</si>
  <si>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</si>
  <si>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</si>
  <si>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</si>
  <si>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</si>
  <si>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</si>
  <si>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</si>
  <si>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</si>
  <si>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</si>
  <si>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</si>
  <si>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</si>
  <si>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</si>
  <si>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</si>
  <si>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</si>
  <si>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</si>
  <si>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</si>
  <si>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</si>
  <si>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</si>
  <si>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</si>
  <si>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</si>
  <si>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</si>
  <si>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</si>
  <si>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</si>
  <si>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</si>
  <si>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</si>
  <si>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</si>
  <si>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</si>
  <si>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</si>
  <si>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</si>
  <si>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</si>
  <si>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</si>
  <si>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</si>
  <si>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</si>
  <si>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</si>
  <si>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</si>
  <si>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</si>
  <si>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</si>
  <si>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</si>
  <si>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</si>
  <si>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</si>
  <si>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</si>
  <si>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</si>
  <si>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</si>
  <si>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</si>
  <si>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</si>
  <si>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</si>
  <si>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</si>
  <si>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</si>
  <si>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</si>
  <si>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</si>
  <si>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</si>
  <si>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</si>
  <si>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</si>
  <si>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</si>
  <si>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</si>
  <si>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</si>
  <si>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</si>
  <si>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</si>
  <si>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</si>
  <si>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</si>
  <si>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</si>
  <si>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</si>
  <si>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</si>
  <si>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</si>
  <si>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</si>
  <si>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</si>
  <si>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</si>
  <si>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</si>
  <si>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</si>
  <si>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</si>
  <si>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</si>
  <si>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</si>
  <si>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</si>
  <si>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</si>
  <si>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</si>
  <si>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</si>
  <si>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</si>
  <si>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</si>
  <si>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</si>
  <si>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</si>
  <si>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</si>
  <si>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</si>
  <si>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</si>
  <si>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</si>
  <si>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</si>
  <si>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</si>
  <si>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</si>
  <si>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</si>
  <si>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</si>
  <si>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</si>
  <si>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</si>
  <si>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</si>
  <si>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</si>
  <si>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</si>
  <si>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</si>
  <si>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</si>
  <si>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</si>
  <si>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</si>
  <si>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</si>
  <si>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</si>
  <si>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</si>
  <si>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</si>
  <si>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</si>
  <si>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</si>
  <si>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</si>
  <si>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</si>
  <si>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</si>
  <si>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</si>
  <si>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</si>
  <si>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</si>
  <si>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</si>
  <si>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</si>
  <si>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</si>
  <si>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</si>
  <si>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</si>
  <si>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</si>
  <si>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</si>
  <si>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</si>
  <si>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</si>
  <si>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</si>
  <si>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</si>
  <si>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</si>
  <si>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</si>
  <si>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</si>
  <si>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</si>
  <si>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</si>
  <si>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</si>
  <si>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</si>
  <si>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</si>
  <si>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</si>
  <si>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</si>
  <si>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</si>
  <si>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</si>
  <si>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</si>
  <si>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</si>
  <si>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</si>
  <si>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</si>
  <si>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</si>
  <si>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</si>
  <si>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</si>
  <si>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</si>
  <si>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</si>
  <si>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</si>
  <si>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</si>
  <si>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</si>
  <si>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</si>
  <si>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</si>
  <si>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</si>
  <si>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</si>
  <si>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</si>
  <si>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</si>
  <si>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</si>
  <si>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</si>
  <si>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</si>
  <si>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</si>
  <si>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</si>
  <si>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</si>
  <si>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</si>
  <si>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</si>
  <si>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</si>
  <si>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</si>
  <si>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</si>
  <si>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</si>
  <si>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</si>
  <si>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</si>
  <si>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</si>
  <si>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</si>
  <si>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</si>
  <si>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</si>
  <si>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</si>
  <si>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</si>
  <si>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</si>
  <si>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</si>
  <si>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</si>
  <si>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</si>
  <si>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</si>
  <si>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</si>
  <si>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</si>
  <si>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</si>
  <si>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</si>
  <si>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</si>
  <si>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</si>
  <si>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</si>
  <si>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</si>
  <si>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</si>
  <si>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</si>
  <si>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</si>
  <si>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</si>
  <si>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</si>
  <si>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</si>
  <si>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</si>
  <si>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</si>
  <si>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</si>
  <si>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</si>
  <si>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</si>
  <si>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</si>
  <si>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</si>
  <si>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</si>
  <si>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</si>
  <si>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</si>
  <si>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</si>
  <si>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</si>
  <si>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</si>
  <si>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</si>
  <si>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</si>
  <si>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</si>
  <si>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</si>
  <si>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</si>
  <si>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</si>
  <si>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</si>
  <si>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</si>
  <si>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</si>
  <si>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</si>
  <si>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</si>
  <si>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</si>
  <si>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</si>
  <si>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</si>
  <si>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</si>
  <si>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</si>
  <si>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</si>
  <si>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</si>
  <si>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</si>
  <si>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</si>
  <si>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</si>
  <si>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</si>
  <si>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</si>
  <si>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</si>
  <si>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</si>
  <si>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</si>
  <si>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</si>
  <si>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</si>
  <si>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</si>
  <si>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</si>
  <si>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</si>
  <si>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</si>
  <si>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</si>
  <si>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</si>
  <si>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</si>
  <si>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</si>
  <si>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</si>
  <si>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</si>
  <si>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</si>
  <si>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</si>
  <si>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</si>
  <si>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</si>
  <si>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</si>
  <si>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</si>
  <si>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</si>
  <si>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</si>
  <si>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</si>
  <si>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</si>
  <si>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</si>
  <si>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</si>
  <si>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</si>
  <si>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</si>
  <si>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</si>
  <si>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</si>
  <si>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</si>
  <si>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</si>
  <si>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</si>
  <si>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</si>
  <si>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</si>
  <si>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</si>
  <si>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</si>
  <si>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</si>
  <si>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</si>
  <si>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</si>
  <si>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</si>
  <si>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</si>
  <si>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</si>
  <si>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</si>
  <si>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</si>
  <si>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</si>
  <si>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</si>
  <si>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</si>
  <si>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</si>
  <si>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</si>
  <si>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</si>
  <si>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</si>
  <si>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</si>
  <si>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</si>
  <si>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</si>
  <si>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</si>
  <si>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</si>
  <si>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</si>
  <si>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</si>
  <si>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</si>
  <si>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</si>
  <si>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</si>
  <si>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</si>
  <si>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</si>
  <si>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</si>
  <si>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</si>
  <si>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</si>
  <si>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</si>
  <si>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</si>
  <si>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</si>
  <si>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</si>
  <si>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</si>
  <si>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</si>
  <si>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</si>
  <si>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</si>
  <si>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</si>
  <si>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</si>
  <si>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</si>
  <si>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</si>
  <si>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</si>
  <si>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</si>
  <si>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</si>
  <si>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</si>
  <si>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</si>
  <si>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</si>
  <si>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</si>
  <si>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</si>
  <si>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</si>
  <si>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</si>
  <si>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</si>
  <si>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</si>
  <si>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</si>
  <si>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</si>
  <si>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</si>
  <si>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</si>
  <si>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</si>
  <si>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</si>
  <si>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</si>
  <si>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</si>
  <si>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</si>
  <si>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</si>
  <si>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</si>
  <si>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</si>
  <si>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</si>
  <si>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</si>
  <si>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</si>
  <si>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</si>
  <si>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</si>
  <si>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</si>
  <si>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</si>
  <si>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</si>
  <si>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</si>
  <si>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</si>
  <si>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</si>
  <si>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</si>
  <si>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</si>
  <si>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</si>
  <si>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</si>
  <si>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</si>
  <si>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</si>
  <si>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</si>
  <si>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</si>
  <si>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</si>
  <si>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</si>
  <si>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</si>
  <si>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</si>
  <si>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</si>
  <si>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</si>
  <si>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</si>
  <si>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</si>
  <si>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</si>
  <si>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</si>
  <si>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</si>
  <si>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</si>
  <si>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</si>
  <si>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</si>
  <si>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</si>
  <si>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</si>
  <si>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</si>
  <si>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</si>
  <si>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</si>
  <si>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</si>
  <si>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</si>
  <si>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</si>
  <si>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</si>
  <si>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</si>
  <si>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</si>
  <si>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</si>
  <si>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</si>
  <si>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</si>
  <si>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</si>
  <si>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</si>
  <si>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</si>
  <si>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</si>
  <si>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</si>
  <si>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</si>
  <si>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</si>
  <si>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</si>
  <si>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</si>
  <si>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</si>
  <si>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</si>
  <si>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</si>
  <si>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</si>
  <si>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</si>
  <si>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</si>
  <si>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</si>
  <si>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</si>
  <si>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</si>
  <si>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</si>
  <si>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</si>
  <si>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</si>
  <si>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</si>
  <si>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</si>
  <si>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</si>
  <si>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</si>
  <si>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</si>
  <si>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</si>
  <si>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</si>
  <si>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</si>
  <si>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</si>
  <si>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</si>
  <si>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</si>
  <si>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</si>
  <si>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</si>
  <si>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</si>
  <si>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</si>
  <si>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</si>
  <si>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</si>
  <si>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</si>
  <si>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</si>
  <si>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</si>
  <si>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</si>
  <si>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</si>
  <si>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</si>
  <si>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</si>
  <si>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</si>
  <si>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</si>
  <si>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</si>
  <si>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</si>
  <si>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</si>
  <si>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</si>
  <si>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</si>
  <si>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</si>
  <si>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</si>
  <si>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</si>
  <si>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</si>
  <si>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</si>
  <si>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</si>
  <si>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</si>
  <si>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</si>
  <si>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</si>
  <si>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</si>
  <si>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</si>
  <si>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</si>
  <si>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</si>
  <si>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</si>
  <si>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</si>
  <si>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</si>
  <si>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</si>
  <si>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</si>
  <si>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</si>
  <si>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</si>
  <si>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</si>
  <si>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</si>
  <si>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</si>
  <si>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</si>
  <si>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</si>
  <si>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</si>
  <si>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</si>
  <si>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</si>
  <si>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</si>
  <si>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</si>
  <si>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</si>
  <si>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</si>
  <si>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</si>
  <si>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</si>
  <si>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</si>
  <si>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</si>
  <si>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</si>
  <si>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</si>
  <si>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</si>
  <si>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</si>
  <si>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</si>
  <si>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</si>
  <si>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</si>
  <si>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</si>
  <si>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</si>
  <si>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</si>
  <si>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</si>
  <si>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</si>
  <si>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</si>
  <si>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</si>
  <si>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</si>
  <si>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</si>
  <si>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</si>
  <si>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</si>
  <si>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</si>
  <si>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</si>
  <si>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</si>
  <si>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</si>
  <si>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</si>
  <si>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</si>
  <si>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</si>
  <si>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</si>
  <si>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</si>
  <si>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</si>
  <si>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</si>
  <si>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</si>
  <si>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</si>
  <si>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</si>
  <si>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</si>
  <si>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</si>
  <si>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</si>
  <si>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</si>
  <si>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</si>
  <si>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</si>
  <si>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</si>
  <si>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</si>
  <si>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</si>
  <si>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</si>
  <si>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</si>
  <si>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</si>
  <si>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</si>
  <si>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</si>
  <si>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</si>
  <si>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</si>
  <si>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</si>
  <si>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</si>
  <si>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</si>
  <si>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</si>
  <si>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</si>
  <si>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</si>
  <si>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</si>
  <si>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</si>
  <si>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</si>
  <si>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</si>
  <si>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</si>
  <si>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</si>
  <si>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</si>
  <si>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</si>
  <si>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</si>
  <si>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</si>
  <si>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</si>
  <si>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</si>
  <si>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</si>
  <si>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</si>
  <si>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</si>
  <si>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</si>
  <si>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</si>
  <si>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</si>
  <si>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</si>
  <si>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</si>
  <si>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</si>
  <si>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</si>
  <si>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</si>
  <si>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</si>
  <si>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</si>
  <si>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</si>
  <si>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</si>
  <si>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</si>
  <si>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</si>
  <si>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</si>
  <si>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</si>
  <si>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</si>
  <si>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</si>
  <si>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</si>
  <si>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</si>
  <si>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</si>
  <si>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</si>
  <si>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</si>
  <si>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</si>
  <si>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</si>
  <si>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</si>
  <si>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</si>
  <si>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</si>
  <si>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</si>
  <si>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</si>
  <si>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</si>
  <si>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</si>
  <si>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</si>
  <si>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</si>
  <si>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</si>
  <si>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</si>
  <si>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</si>
  <si>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</si>
  <si>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</si>
  <si>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</si>
  <si>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</si>
  <si>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</si>
  <si>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</si>
  <si>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</si>
  <si>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</si>
  <si>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</si>
  <si>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</si>
  <si>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</si>
  <si>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</si>
  <si>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</si>
  <si>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</si>
  <si>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</si>
  <si>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</si>
  <si>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</si>
  <si>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</si>
  <si>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</si>
  <si>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</si>
  <si>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</si>
  <si>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</si>
  <si>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</si>
  <si>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</si>
  <si>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</si>
  <si>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</si>
  <si>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</si>
  <si>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</si>
  <si>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</si>
  <si>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</si>
  <si>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</si>
  <si>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</si>
  <si>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</si>
  <si>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</si>
  <si>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</si>
  <si>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</si>
  <si>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</si>
  <si>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</si>
  <si>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</si>
  <si>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</si>
  <si>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</si>
  <si>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</si>
  <si>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</si>
  <si>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</si>
  <si>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</si>
  <si>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</si>
  <si>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</si>
  <si>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</si>
  <si>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</si>
  <si>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</si>
  <si>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</si>
  <si>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</si>
  <si>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</si>
  <si>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</si>
  <si>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</si>
  <si>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</si>
  <si>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</si>
  <si>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</si>
  <si>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</si>
  <si>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</si>
  <si>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</si>
  <si>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</si>
  <si>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</si>
  <si>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</si>
  <si>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</si>
  <si>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</si>
  <si>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</si>
  <si>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</si>
  <si>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</si>
  <si>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</si>
  <si>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</si>
  <si>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</si>
  <si>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</si>
  <si>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</si>
  <si>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</si>
  <si>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</si>
  <si>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</si>
  <si>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</si>
  <si>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</si>
  <si>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</si>
  <si>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</si>
  <si>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</si>
  <si>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</si>
  <si>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</si>
  <si>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</si>
  <si>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</si>
  <si>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</si>
  <si>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</si>
  <si>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</si>
  <si>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</si>
  <si>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</si>
  <si>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</si>
  <si>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</si>
  <si>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</si>
  <si>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</si>
  <si>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</si>
  <si>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</si>
  <si>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</si>
  <si>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</si>
  <si>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</si>
  <si>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</si>
  <si>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</si>
  <si>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</si>
  <si>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</si>
  <si>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</si>
  <si>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</si>
  <si>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</si>
  <si>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</si>
  <si>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</si>
  <si>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</si>
  <si>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</si>
  <si>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</si>
  <si>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</si>
  <si>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</si>
  <si>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</si>
  <si>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</si>
  <si>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</si>
  <si>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</si>
  <si>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</si>
  <si>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</si>
  <si>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</si>
  <si>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</si>
  <si>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</si>
  <si>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</si>
  <si>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</si>
  <si>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</si>
  <si>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</si>
  <si>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</si>
  <si>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</si>
  <si>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</si>
  <si>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</si>
  <si>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</si>
  <si>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</si>
  <si>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</si>
  <si>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</si>
  <si>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</si>
  <si>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</si>
  <si>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</si>
  <si>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</si>
  <si>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</si>
  <si>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</si>
  <si>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</si>
  <si>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</si>
  <si>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</si>
  <si>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</si>
  <si>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</si>
  <si>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</si>
  <si>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</si>
  <si>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</si>
  <si>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</si>
  <si>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</si>
  <si>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</si>
  <si>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</si>
  <si>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</si>
  <si>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</si>
  <si>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</si>
  <si>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</si>
  <si>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</si>
  <si>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</si>
  <si>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</si>
  <si>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</si>
  <si>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</si>
  <si>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</si>
  <si>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</si>
  <si>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</si>
  <si>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</si>
  <si>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</si>
  <si>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</si>
  <si>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</si>
  <si>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</si>
  <si>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</si>
  <si>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</si>
  <si>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</si>
  <si>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</si>
  <si>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</si>
  <si>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</si>
  <si>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</si>
  <si>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</si>
  <si>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</si>
  <si>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</si>
  <si>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</si>
  <si>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</si>
  <si>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</si>
  <si>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</si>
  <si>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</si>
  <si>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</si>
  <si>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</si>
  <si>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</si>
  <si>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</si>
  <si>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</si>
  <si>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</si>
  <si>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</si>
  <si>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</si>
  <si>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</si>
  <si>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</si>
  <si>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</si>
  <si>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</si>
  <si>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</si>
  <si>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</si>
  <si>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</si>
  <si>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</si>
  <si>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</si>
  <si>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</si>
  <si>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</si>
  <si>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</si>
  <si>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</si>
  <si>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</si>
  <si>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</si>
  <si>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</si>
  <si>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</si>
  <si>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</si>
  <si>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</si>
  <si>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</si>
  <si>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</si>
  <si>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</si>
  <si>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</si>
  <si>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</si>
  <si>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</si>
  <si>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</si>
  <si>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</si>
  <si>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</si>
  <si>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</si>
  <si>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</si>
  <si>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</si>
  <si>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</si>
  <si>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</si>
  <si>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</si>
  <si>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</si>
  <si>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</si>
  <si>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</si>
  <si>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</si>
  <si>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</si>
  <si>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</si>
  <si>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</si>
  <si>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</si>
  <si>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</si>
  <si>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</si>
  <si>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</si>
  <si>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</si>
  <si>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</si>
  <si>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</si>
  <si>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</si>
  <si>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</si>
  <si>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</si>
  <si>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</si>
  <si>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</si>
  <si>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</si>
  <si>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</si>
  <si>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</si>
  <si>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</si>
  <si>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</si>
  <si>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</si>
  <si>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</si>
  <si>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</si>
  <si>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</si>
  <si>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</si>
  <si>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</si>
  <si>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</si>
  <si>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</si>
  <si>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</si>
  <si>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</si>
  <si>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</si>
  <si>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</si>
  <si>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</si>
  <si>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</si>
  <si>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</si>
  <si>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</si>
  <si>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</si>
  <si>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</si>
  <si>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</si>
  <si>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</si>
  <si>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</si>
  <si>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</si>
  <si>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</si>
  <si>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</si>
  <si>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</si>
  <si>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</si>
  <si>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</si>
  <si>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</si>
  <si>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</si>
  <si>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</si>
  <si>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</si>
  <si>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</si>
  <si>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</si>
  <si>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</si>
  <si>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</si>
  <si>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</si>
  <si>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</si>
  <si>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</si>
  <si>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</si>
  <si>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</si>
  <si>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</si>
  <si>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</si>
  <si>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</si>
  <si>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</si>
  <si>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</si>
  <si>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</si>
  <si>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</si>
  <si>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</si>
  <si>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</si>
  <si>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</si>
  <si>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</si>
  <si>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</si>
  <si>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</si>
  <si>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</si>
  <si>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</si>
  <si>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</si>
  <si>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</si>
  <si>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</si>
  <si>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</si>
  <si>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</si>
  <si>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</si>
  <si>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</si>
  <si>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</si>
  <si>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</si>
  <si>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</si>
  <si>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</si>
  <si>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</si>
  <si>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</si>
  <si>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</si>
  <si>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</si>
  <si>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</si>
  <si>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</si>
  <si>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</si>
  <si>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</si>
  <si>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</si>
  <si>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</si>
  <si>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</si>
  <si>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</si>
  <si>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</si>
  <si>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</si>
  <si>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</si>
  <si>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</si>
  <si>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</si>
  <si>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</si>
  <si>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</si>
  <si>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</si>
  <si>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</si>
  <si>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</si>
  <si>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</si>
  <si>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</si>
  <si>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</si>
  <si>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</si>
  <si>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</si>
  <si>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</si>
  <si>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</si>
  <si>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</si>
  <si>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</si>
  <si>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</si>
  <si>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</si>
  <si>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</si>
  <si>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</si>
  <si>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</si>
  <si>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</si>
  <si>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</si>
  <si>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</si>
  <si>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</si>
  <si>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</si>
  <si>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</si>
  <si>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</si>
  <si>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</si>
  <si>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</si>
  <si>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</si>
  <si>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</si>
  <si>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</si>
  <si>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</si>
  <si>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</si>
  <si>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</si>
  <si>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</si>
  <si>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</si>
  <si>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</si>
  <si>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</si>
  <si>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</si>
  <si>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</si>
  <si>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</si>
  <si>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</si>
  <si>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</si>
  <si>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</si>
  <si>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</si>
  <si>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</si>
  <si>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</si>
  <si>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</si>
  <si>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</si>
  <si>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</si>
  <si>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</si>
  <si>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</si>
  <si>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</si>
  <si>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</si>
  <si>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</si>
  <si>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</si>
  <si>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</si>
  <si>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</si>
  <si>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</si>
  <si>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</si>
  <si>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</si>
  <si>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</si>
  <si>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</si>
  <si>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</si>
  <si>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</si>
  <si>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</si>
  <si>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</si>
  <si>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</si>
  <si>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</si>
  <si>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</si>
  <si>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</si>
  <si>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</si>
  <si>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</si>
  <si>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</si>
  <si>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</si>
  <si>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</si>
  <si>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</si>
  <si>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</si>
  <si>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</si>
  <si>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</si>
  <si>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</si>
  <si>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</si>
  <si>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</si>
  <si>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</si>
  <si>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</si>
  <si>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</si>
  <si>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</si>
  <si>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</si>
  <si>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</si>
  <si>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</si>
  <si>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</si>
  <si>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</si>
  <si>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</si>
  <si>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</si>
  <si>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</si>
  <si>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</si>
  <si>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</si>
  <si>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</si>
  <si>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</si>
  <si>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</si>
  <si>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</si>
  <si>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</si>
  <si>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</si>
  <si>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</si>
  <si>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</si>
  <si>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</si>
  <si>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</si>
  <si>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</si>
  <si>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</si>
  <si>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</si>
  <si>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</si>
  <si>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</si>
  <si>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</si>
  <si>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</si>
  <si>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</si>
  <si>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</si>
  <si>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</si>
  <si>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</si>
  <si>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</si>
  <si>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</si>
  <si>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</si>
  <si>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</si>
  <si>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</si>
  <si>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</si>
  <si>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</si>
  <si>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</si>
  <si>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</si>
  <si>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</si>
  <si>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</si>
  <si>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</si>
  <si>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</si>
  <si>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</si>
  <si>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</si>
  <si>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</si>
  <si>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</si>
  <si>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</si>
  <si>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</si>
  <si>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</si>
  <si>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</si>
  <si>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</si>
  <si>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</si>
  <si>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</si>
  <si>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</si>
  <si>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</si>
  <si>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</si>
  <si>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</si>
  <si>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</si>
  <si>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</si>
  <si>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</si>
  <si>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</si>
  <si>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</si>
  <si>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</si>
  <si>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</si>
  <si>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</si>
  <si>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</si>
  <si>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</si>
  <si>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</si>
  <si>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</si>
  <si>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</si>
  <si>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</si>
  <si>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</si>
  <si>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</si>
  <si>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</si>
  <si>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</si>
  <si>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</si>
  <si>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</si>
  <si>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</si>
  <si>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</si>
  <si>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</si>
  <si>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</si>
  <si>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</si>
  <si>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</si>
  <si>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</si>
  <si>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</si>
  <si>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</si>
  <si>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</si>
  <si>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</si>
  <si>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</si>
  <si>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</si>
  <si>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</si>
  <si>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</si>
  <si>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</si>
  <si>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</si>
  <si>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</si>
  <si>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</si>
  <si>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</si>
  <si>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</si>
  <si>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</si>
  <si>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</si>
  <si>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</si>
  <si>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</si>
  <si>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</si>
  <si>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</si>
  <si>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</si>
  <si>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</si>
  <si>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</si>
  <si>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</si>
  <si>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</si>
  <si>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</si>
  <si>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</si>
  <si>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</si>
  <si>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</si>
  <si>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</si>
  <si>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</si>
  <si>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</si>
  <si>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</si>
  <si>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</si>
  <si>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</si>
  <si>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</si>
  <si>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</si>
  <si>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</si>
  <si>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</si>
  <si>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</si>
  <si>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</si>
  <si>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</si>
  <si>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</si>
  <si>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</si>
  <si>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</si>
  <si>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</si>
  <si>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</si>
  <si>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</si>
  <si>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</si>
  <si>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</si>
  <si>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</si>
  <si>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</si>
  <si>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</si>
  <si>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</si>
  <si>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</si>
  <si>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</si>
  <si>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</si>
  <si>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</si>
  <si>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</si>
  <si>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</si>
  <si>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</si>
  <si>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</si>
  <si>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</si>
  <si>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</si>
  <si>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</si>
  <si>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</si>
  <si>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</si>
  <si>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</si>
  <si>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</si>
  <si>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</si>
  <si>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</si>
  <si>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</si>
  <si>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</si>
  <si>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</si>
  <si>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</si>
  <si>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</si>
  <si>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</si>
  <si>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</si>
  <si>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</si>
  <si>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</si>
  <si>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</si>
  <si>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</si>
  <si>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</si>
  <si>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</si>
  <si>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</si>
  <si>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</si>
  <si>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</si>
  <si>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</si>
  <si>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</si>
  <si>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</si>
  <si>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</si>
  <si>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</si>
  <si>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</si>
  <si>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</si>
  <si>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</si>
  <si>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</si>
  <si>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</si>
  <si>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</si>
  <si>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</si>
  <si>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</si>
  <si>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</si>
  <si>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</si>
  <si>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</si>
  <si>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</si>
  <si>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</si>
  <si>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</si>
  <si>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</si>
  <si>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</si>
  <si>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</si>
  <si>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</si>
  <si>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</si>
  <si>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</si>
  <si>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</si>
  <si>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</si>
  <si>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</si>
  <si>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</si>
  <si>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</si>
  <si>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</si>
  <si>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</si>
  <si>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</si>
  <si>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</si>
  <si>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</si>
  <si>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</si>
  <si>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</si>
  <si>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</si>
  <si>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</si>
  <si>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</si>
  <si>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</si>
  <si>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</si>
  <si>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</si>
  <si>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</si>
  <si>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</si>
  <si>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</si>
  <si>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</si>
  <si>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</si>
  <si>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</si>
  <si>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</si>
  <si>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</si>
  <si>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</si>
  <si>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</si>
  <si>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</si>
  <si>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</si>
  <si>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</si>
  <si>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</si>
  <si>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</si>
  <si>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</si>
  <si>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</si>
  <si>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</si>
  <si>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</si>
  <si>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</si>
  <si>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</si>
  <si>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</si>
  <si>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</si>
  <si>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</si>
  <si>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</si>
  <si>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</si>
  <si>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</si>
  <si>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</si>
  <si>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</si>
  <si>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</si>
  <si>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</si>
  <si>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</si>
  <si>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</si>
  <si>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</si>
  <si>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</si>
  <si>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</si>
  <si>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</si>
  <si>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</si>
  <si>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</si>
  <si>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</si>
  <si>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</si>
  <si>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</si>
  <si>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</si>
  <si>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</si>
  <si>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</si>
  <si>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</si>
  <si>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</si>
  <si>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</si>
  <si>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</si>
  <si>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</si>
  <si>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</si>
  <si>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</si>
  <si>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</si>
  <si>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</si>
  <si>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</si>
  <si>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</si>
  <si>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</si>
  <si>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</si>
  <si>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</si>
  <si>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</si>
  <si>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</si>
  <si>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</si>
  <si>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</si>
  <si>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</si>
  <si>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</si>
  <si>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</si>
  <si>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</si>
  <si>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</si>
  <si>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</si>
  <si>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</si>
  <si>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</si>
  <si>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</si>
  <si>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</si>
  <si>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</si>
  <si>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</si>
  <si>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</si>
  <si>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</si>
  <si>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</si>
  <si>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</si>
  <si>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</si>
  <si>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</si>
  <si>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</si>
  <si>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</si>
  <si>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</si>
  <si>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</si>
  <si>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</si>
  <si>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</si>
  <si>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</si>
  <si>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</si>
  <si>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</si>
  <si>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</si>
  <si>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</si>
  <si>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</si>
  <si>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</si>
  <si>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</si>
  <si>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</si>
  <si>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</si>
  <si>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</si>
  <si>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</si>
  <si>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</si>
  <si>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</si>
  <si>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</si>
  <si>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</si>
  <si>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</si>
  <si>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</si>
  <si>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</si>
  <si>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</si>
  <si>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</si>
  <si>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</si>
  <si>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</si>
  <si>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</si>
  <si>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</si>
  <si>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</si>
  <si>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</si>
  <si>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</si>
  <si>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</si>
  <si>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</si>
  <si>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</si>
  <si>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</si>
  <si>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</si>
  <si>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</si>
  <si>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</si>
  <si>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</si>
  <si>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</si>
  <si>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</si>
  <si>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</si>
  <si>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</si>
  <si>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</si>
  <si>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</si>
  <si>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</si>
  <si>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</si>
  <si>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</si>
  <si>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</si>
  <si>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</si>
  <si>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</si>
  <si>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</si>
  <si>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</si>
  <si>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</si>
  <si>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</si>
  <si>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</si>
  <si>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</si>
  <si>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</si>
  <si>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</si>
  <si>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</si>
  <si>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</si>
  <si>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</si>
  <si>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</si>
  <si>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</si>
  <si>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</si>
  <si>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</si>
  <si>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</si>
  <si>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</si>
  <si>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</si>
  <si>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</si>
  <si>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</si>
  <si>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</si>
  <si>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</si>
  <si>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</si>
  <si>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</si>
  <si>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</si>
  <si>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</si>
  <si>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</si>
  <si>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</si>
  <si>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</si>
  <si>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</si>
  <si>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</si>
  <si>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</si>
  <si>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</si>
  <si>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</si>
  <si>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</si>
  <si>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</si>
  <si>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</si>
  <si>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</si>
  <si>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</si>
  <si>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</si>
  <si>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</si>
  <si>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</si>
  <si>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</si>
  <si>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</si>
  <si>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</si>
  <si>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</si>
  <si>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</si>
  <si>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</si>
  <si>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</si>
  <si>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</si>
  <si>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</si>
  <si>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</si>
  <si>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</si>
  <si>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</si>
  <si>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</si>
  <si>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</si>
  <si>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</si>
  <si>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</si>
  <si>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</si>
  <si>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</si>
  <si>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</si>
  <si>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</si>
  <si>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</si>
  <si>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</si>
  <si>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</si>
  <si>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</si>
  <si>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</si>
  <si>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</si>
  <si>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</si>
  <si>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</si>
  <si>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</si>
  <si>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</si>
  <si>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</si>
  <si>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</si>
  <si>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</si>
  <si>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</si>
  <si>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</si>
  <si>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</si>
  <si>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</si>
  <si>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</si>
  <si>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</si>
  <si>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</si>
  <si>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</si>
  <si>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</si>
  <si>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</si>
  <si>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</si>
  <si>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</si>
  <si>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</si>
  <si>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</si>
  <si>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</si>
  <si>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</si>
  <si>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</si>
  <si>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</si>
  <si>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</si>
  <si>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</si>
  <si>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</si>
  <si>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</si>
  <si>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</si>
  <si>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</si>
  <si>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</si>
  <si>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</si>
  <si>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</si>
  <si>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</si>
  <si>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</si>
  <si>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</si>
  <si>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</si>
  <si>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</si>
  <si>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</si>
  <si>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</si>
  <si>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</si>
  <si>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</si>
  <si>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</si>
  <si>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</si>
  <si>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</si>
  <si>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</si>
  <si>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</si>
  <si>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</si>
  <si>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</si>
  <si>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</si>
  <si>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</si>
  <si>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</si>
  <si>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</si>
  <si>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</si>
  <si>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</si>
  <si>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</si>
  <si>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</si>
  <si>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</si>
  <si>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</si>
  <si>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</si>
  <si>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</si>
  <si>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</si>
  <si>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</si>
  <si>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</si>
  <si>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</si>
  <si>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</si>
  <si>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</si>
  <si>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</si>
  <si>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</si>
  <si>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</si>
  <si>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</si>
  <si>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</si>
  <si>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</si>
  <si>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</si>
  <si>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</si>
  <si>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</si>
  <si>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</si>
  <si>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</si>
  <si>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</si>
  <si>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</si>
  <si>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</si>
  <si>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</si>
  <si>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</si>
  <si>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</si>
  <si>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</si>
  <si>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</si>
  <si>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</si>
  <si>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</si>
  <si>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</si>
  <si>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</si>
  <si>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</si>
  <si>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</si>
  <si>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</si>
  <si>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</si>
  <si>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</si>
  <si>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</si>
  <si>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</si>
  <si>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</si>
  <si>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</si>
  <si>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</si>
  <si>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</si>
  <si>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</si>
  <si>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</si>
  <si>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</si>
  <si>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</si>
  <si>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</si>
  <si>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</si>
  <si>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</si>
  <si>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</si>
  <si>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</si>
  <si>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</si>
  <si>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</si>
  <si>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</si>
  <si>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</si>
  <si>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</si>
  <si>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</si>
  <si>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</si>
  <si>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</si>
  <si>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</si>
  <si>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</si>
  <si>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</si>
  <si>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</si>
  <si>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</si>
  <si>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</si>
  <si>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</si>
  <si>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</si>
  <si>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</si>
  <si>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</si>
  <si>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</si>
  <si>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</si>
  <si>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</si>
  <si>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</si>
  <si>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</si>
  <si>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</si>
  <si>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</si>
  <si>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</si>
  <si>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</si>
  <si>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</si>
  <si>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</si>
  <si>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</si>
  <si>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</si>
  <si>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</si>
  <si>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</si>
  <si>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</si>
  <si>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</si>
  <si>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</si>
  <si>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</si>
  <si>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</si>
  <si>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</si>
  <si>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</si>
  <si>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</si>
  <si>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</si>
  <si>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</si>
  <si>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</si>
  <si>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</si>
  <si>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</si>
  <si>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</si>
  <si>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</si>
  <si>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</si>
  <si>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</si>
  <si>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</si>
  <si>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</si>
  <si>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</si>
  <si>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</si>
  <si>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</si>
  <si>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</si>
  <si>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</si>
  <si>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</si>
  <si>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</si>
  <si>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</si>
  <si>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</si>
  <si>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</si>
  <si>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</si>
  <si>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</si>
  <si>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</si>
  <si>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</si>
  <si>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</si>
  <si>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</si>
  <si>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</si>
  <si>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</si>
  <si>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</si>
  <si>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</si>
  <si>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</si>
  <si>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</si>
  <si>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</si>
  <si>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</si>
  <si>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</si>
  <si>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</si>
  <si>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</si>
  <si>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</si>
  <si>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</si>
  <si>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</si>
  <si>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</si>
  <si>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</si>
  <si>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</si>
  <si>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</si>
  <si>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</si>
  <si>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</si>
  <si>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</si>
  <si>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</si>
  <si>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</si>
  <si>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</si>
  <si>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</si>
  <si>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</si>
  <si>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</si>
  <si>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</si>
  <si>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</si>
  <si>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</si>
  <si>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</si>
  <si>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</si>
  <si>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</si>
  <si>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</si>
  <si>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</si>
  <si>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</si>
  <si>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</si>
  <si>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</si>
  <si>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</si>
  <si>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</si>
  <si>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</si>
  <si>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</si>
  <si>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</si>
  <si>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</si>
  <si>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</si>
  <si>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</si>
  <si>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</si>
  <si>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</si>
  <si>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</si>
  <si>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</si>
  <si>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</si>
  <si>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</si>
  <si>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</si>
  <si>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</si>
  <si>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</si>
  <si>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</si>
  <si>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</si>
  <si>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</si>
  <si>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</si>
  <si>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</si>
  <si>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</si>
  <si>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</si>
  <si>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</si>
  <si>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</si>
  <si>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</si>
  <si>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</si>
  <si>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</si>
  <si>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</si>
  <si>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</si>
  <si>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</si>
  <si>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</si>
  <si>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</si>
  <si>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</si>
  <si>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</si>
  <si>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</si>
  <si>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</si>
  <si>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</si>
  <si>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</si>
  <si>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</si>
  <si>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</si>
  <si>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</si>
  <si>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</si>
  <si>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</si>
  <si>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</si>
  <si>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</si>
  <si>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</si>
  <si>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</si>
  <si>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</si>
  <si>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</si>
  <si>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</si>
  <si>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</si>
  <si>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</si>
  <si>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</si>
  <si>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</si>
  <si>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</si>
  <si>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</si>
  <si>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</si>
  <si>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</si>
  <si>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</si>
  <si>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</si>
  <si>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</si>
  <si>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</si>
  <si>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</si>
  <si>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</si>
  <si>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</si>
  <si>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</si>
  <si>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</si>
  <si>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</si>
  <si>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</si>
  <si>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</si>
  <si>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</si>
  <si>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</si>
  <si>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</si>
  <si>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</si>
  <si>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</si>
  <si>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</si>
  <si>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</si>
  <si>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</si>
  <si>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</si>
  <si>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</si>
  <si>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</si>
  <si>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</si>
  <si>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</si>
  <si>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</si>
  <si>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</si>
  <si>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</si>
  <si>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</si>
  <si>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</si>
  <si>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</si>
  <si>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</si>
  <si>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</si>
  <si>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</si>
  <si>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</si>
  <si>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</si>
  <si>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</si>
  <si>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</si>
  <si>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</si>
  <si>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</si>
  <si>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</si>
  <si>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</si>
  <si>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</si>
  <si>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</si>
  <si>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</si>
  <si>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</si>
  <si>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</si>
  <si>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</si>
  <si>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</si>
  <si>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</si>
  <si>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</si>
  <si>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</si>
  <si>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</si>
  <si>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</si>
  <si>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</si>
  <si>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</si>
  <si>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</si>
  <si>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</si>
  <si>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</si>
  <si>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</si>
  <si>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</si>
  <si>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</si>
  <si>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</si>
  <si>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</si>
  <si>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</si>
  <si>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</si>
  <si>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</si>
  <si>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</si>
  <si>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</si>
  <si>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</si>
  <si>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</si>
  <si>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</si>
  <si>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</si>
  <si>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</si>
  <si>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</si>
  <si>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</si>
  <si>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</si>
  <si>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</si>
  <si>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</si>
  <si>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</si>
  <si>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</si>
  <si>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</si>
  <si>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</si>
  <si>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</si>
  <si>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</si>
  <si>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</si>
  <si>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</si>
  <si>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</si>
  <si>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</si>
  <si>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</si>
  <si>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</si>
  <si>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</si>
  <si>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</si>
  <si>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</si>
  <si>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</si>
  <si>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</si>
  <si>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</si>
  <si>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</si>
  <si>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</si>
  <si>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</si>
  <si>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</si>
  <si>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</si>
  <si>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</si>
  <si>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</si>
  <si>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</si>
  <si>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</si>
  <si>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</si>
  <si>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</si>
  <si>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</si>
  <si>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</si>
  <si>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</si>
  <si>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</si>
  <si>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</si>
  <si>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</si>
  <si>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</si>
  <si>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</si>
  <si>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</si>
  <si>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</si>
  <si>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</si>
  <si>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</si>
  <si>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</si>
  <si>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</si>
  <si>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</si>
  <si>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</si>
  <si>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</si>
  <si>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</si>
  <si>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</si>
  <si>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</si>
  <si>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</si>
  <si>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</si>
  <si>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</si>
  <si>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</si>
  <si>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</si>
  <si>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</si>
  <si>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</si>
  <si>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</si>
  <si>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</si>
  <si>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</si>
  <si>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</si>
  <si>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</si>
  <si>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</si>
  <si>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</si>
  <si>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</si>
  <si>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</si>
  <si>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</si>
  <si>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</si>
  <si>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</si>
  <si>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</si>
  <si>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</si>
  <si>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</si>
  <si>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</si>
  <si>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</si>
  <si>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</si>
  <si>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</si>
  <si>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</si>
  <si>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</si>
  <si>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</si>
  <si>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</si>
  <si>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</si>
  <si>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</si>
  <si>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</si>
  <si>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</si>
  <si>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</si>
  <si>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</si>
  <si>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</si>
  <si>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</si>
  <si>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</si>
  <si>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</si>
  <si>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</si>
  <si>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</si>
  <si>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</si>
  <si>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</si>
  <si>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</si>
  <si>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</si>
  <si>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</si>
  <si>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</si>
  <si>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</si>
  <si>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</si>
  <si>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</si>
  <si>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</si>
  <si>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</si>
  <si>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</si>
  <si>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</si>
  <si>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</si>
  <si>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</si>
  <si>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</si>
  <si>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</si>
  <si>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</si>
  <si>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</si>
  <si>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</si>
  <si>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</si>
  <si>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</si>
  <si>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</si>
  <si>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</si>
  <si>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</si>
  <si>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</si>
  <si>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</si>
  <si>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</si>
  <si>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</si>
  <si>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</si>
  <si>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</si>
  <si>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</si>
  <si>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</si>
  <si>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</si>
  <si>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</si>
  <si>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</si>
  <si>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</si>
  <si>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</si>
  <si>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</si>
  <si>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</si>
  <si>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</si>
  <si>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</si>
  <si>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</si>
  <si>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</si>
  <si>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</si>
  <si>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</si>
  <si>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</si>
  <si>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</si>
  <si>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</si>
  <si>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</si>
  <si>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</si>
  <si>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</si>
  <si>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</si>
  <si>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</si>
  <si>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</si>
  <si>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</si>
  <si>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</si>
  <si>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</si>
  <si>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</si>
  <si>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</si>
  <si>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</si>
  <si>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</si>
  <si>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</si>
  <si>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</si>
  <si>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</si>
  <si>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</si>
  <si>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</si>
  <si>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</si>
  <si>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</si>
  <si>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</si>
  <si>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</si>
  <si>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</si>
  <si>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</si>
  <si>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</si>
  <si>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</si>
  <si>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</si>
  <si>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</si>
  <si>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</si>
  <si>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</si>
  <si>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</si>
  <si>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</si>
  <si>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</si>
  <si>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</si>
  <si>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</si>
  <si>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</si>
  <si>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</si>
  <si>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</si>
  <si>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</si>
  <si>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</si>
  <si>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</si>
  <si>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</si>
  <si>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</si>
  <si>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</si>
  <si>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</si>
  <si>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</si>
  <si>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</si>
  <si>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</si>
  <si>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</si>
  <si>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</si>
  <si>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</si>
  <si>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</si>
  <si>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</si>
  <si>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</si>
  <si>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</si>
  <si>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</si>
  <si>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</si>
  <si>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</si>
  <si>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</si>
  <si>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</si>
  <si>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</si>
  <si>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</si>
  <si>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</si>
  <si>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</si>
  <si>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</si>
  <si>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</si>
  <si>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</si>
  <si>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</si>
  <si>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</si>
  <si>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</si>
  <si>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</si>
  <si>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</si>
  <si>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</si>
  <si>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</si>
  <si>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</si>
  <si>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</si>
  <si>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</si>
  <si>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</si>
  <si>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</si>
  <si>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</si>
  <si>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</si>
  <si>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</si>
  <si>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</si>
  <si>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</si>
  <si>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</si>
  <si>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</si>
  <si>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</si>
  <si>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</si>
  <si>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</si>
  <si>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</si>
  <si>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</si>
  <si>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</si>
  <si>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</si>
  <si>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</si>
  <si>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</si>
  <si>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</si>
  <si>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</si>
  <si>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</si>
  <si>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</si>
  <si>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</si>
  <si>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</si>
  <si>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</si>
  <si>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</si>
  <si>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</si>
  <si>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</si>
  <si>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</si>
  <si>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</si>
  <si>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</si>
  <si>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</si>
  <si>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</si>
  <si>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</si>
  <si>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</si>
  <si>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</si>
  <si>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</si>
  <si>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</si>
  <si>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</si>
  <si>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</si>
  <si>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</si>
  <si>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</si>
  <si>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</si>
  <si>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</si>
  <si>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</si>
  <si>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</si>
  <si>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</si>
  <si>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</si>
  <si>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</si>
  <si>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</si>
  <si>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</si>
  <si>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</si>
  <si>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</si>
  <si>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</si>
  <si>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</si>
  <si>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</si>
  <si>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</si>
  <si>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</si>
  <si>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</si>
  <si>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</si>
  <si>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</si>
  <si>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</si>
  <si>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</si>
  <si>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</si>
  <si>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</si>
  <si>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</si>
  <si>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</si>
  <si>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</si>
  <si>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</si>
  <si>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</si>
  <si>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</si>
  <si>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</si>
  <si>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</si>
  <si>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</si>
  <si>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</si>
  <si>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</si>
  <si>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</si>
  <si>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</si>
  <si>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</si>
  <si>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</si>
  <si>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</si>
  <si>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</si>
  <si>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</si>
  <si>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</si>
  <si>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</si>
  <si>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</si>
  <si>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</si>
  <si>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</si>
  <si>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</si>
  <si>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</si>
  <si>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</si>
  <si>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</si>
  <si>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</si>
  <si>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</si>
  <si>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</si>
  <si>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</si>
  <si>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</si>
  <si>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</si>
  <si>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</si>
  <si>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</si>
  <si>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</si>
  <si>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</si>
  <si>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</si>
  <si>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</si>
  <si>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</si>
  <si>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</si>
  <si>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</si>
  <si>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</si>
  <si>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</si>
  <si>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</si>
  <si>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</si>
  <si>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</si>
  <si>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</si>
  <si>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</si>
  <si>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</si>
  <si>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</si>
  <si>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</si>
  <si>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</si>
  <si>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</si>
  <si>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</si>
  <si>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</si>
  <si>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</si>
  <si>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</si>
  <si>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</si>
  <si>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</si>
  <si>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</si>
  <si>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</si>
  <si>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</si>
  <si>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</si>
  <si>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</si>
  <si>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</si>
  <si>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</si>
  <si>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</si>
  <si>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</si>
  <si>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</si>
  <si>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</si>
  <si>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</si>
  <si>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</si>
  <si>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</si>
  <si>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</si>
  <si>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</si>
  <si>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</si>
  <si>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</si>
  <si>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</si>
  <si>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</si>
  <si>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</si>
  <si>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</si>
  <si>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</si>
  <si>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</si>
  <si>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</si>
  <si>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</si>
  <si>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</si>
  <si>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</si>
  <si>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</si>
  <si>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</si>
  <si>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</si>
  <si>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</si>
  <si>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</si>
  <si>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</si>
  <si>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</si>
  <si>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</si>
  <si>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</si>
  <si>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</si>
  <si>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</si>
  <si>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</si>
  <si>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</si>
  <si>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</si>
  <si>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</si>
  <si>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</si>
  <si>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</si>
  <si>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</si>
  <si>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</si>
  <si>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</si>
  <si>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</si>
  <si>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</si>
  <si>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</si>
  <si>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</si>
  <si>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</si>
  <si>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</si>
  <si>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</si>
  <si>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</si>
  <si>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</si>
  <si>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</si>
  <si>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</si>
  <si>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</si>
  <si>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</si>
  <si>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</si>
  <si>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</si>
  <si>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</si>
  <si>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</si>
  <si>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</si>
  <si>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</si>
  <si>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</si>
  <si>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</si>
  <si>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</si>
  <si>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</si>
  <si>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</si>
  <si>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</si>
  <si>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</si>
  <si>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</si>
  <si>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</si>
  <si>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</si>
  <si>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</si>
  <si>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</si>
  <si>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</si>
  <si>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</si>
  <si>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</si>
  <si>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</si>
  <si>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</si>
  <si>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</si>
  <si>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</si>
  <si>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</si>
  <si>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</si>
  <si>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</si>
  <si>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</si>
  <si>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</si>
  <si>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</si>
  <si>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</si>
  <si>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</si>
  <si>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</si>
  <si>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</si>
  <si>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</si>
  <si>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</si>
  <si>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</si>
  <si>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</si>
  <si>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</si>
  <si>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</si>
  <si>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</si>
  <si>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</si>
  <si>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</si>
  <si>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</si>
  <si>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</si>
  <si>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</si>
  <si>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</si>
  <si>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</si>
  <si>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</si>
  <si>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</si>
  <si>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</si>
  <si>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</si>
  <si>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</si>
  <si>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</si>
  <si>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</si>
  <si>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</si>
  <si>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</si>
  <si>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</si>
  <si>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</si>
  <si>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</si>
  <si>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</si>
  <si>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</si>
  <si>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</si>
  <si>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</si>
  <si>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</si>
  <si>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</si>
  <si>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</si>
  <si>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</si>
  <si>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</si>
  <si>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</si>
  <si>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</si>
  <si>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</si>
  <si>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</si>
  <si>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</si>
  <si>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</si>
  <si>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</si>
  <si>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</si>
  <si>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</si>
  <si>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</si>
  <si>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</si>
  <si>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</si>
  <si>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</si>
  <si>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</si>
  <si>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</si>
  <si>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</si>
  <si>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</si>
  <si>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</si>
  <si>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</si>
  <si>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</si>
  <si>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</si>
  <si>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</si>
  <si>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</si>
  <si>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</si>
  <si>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</si>
  <si>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</si>
  <si>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</si>
  <si>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</si>
  <si>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</si>
  <si>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</si>
  <si>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</si>
  <si>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</si>
  <si>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</si>
  <si>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</si>
  <si>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</si>
  <si>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</si>
  <si>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</si>
  <si>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</si>
  <si>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</si>
  <si>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</si>
  <si>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</si>
  <si>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</si>
  <si>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</si>
  <si>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</si>
  <si>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</si>
  <si>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</si>
  <si>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</si>
  <si>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</si>
  <si>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</si>
  <si>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</si>
  <si>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</si>
  <si>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</si>
  <si>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</si>
  <si>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</si>
  <si>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</si>
  <si>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</si>
  <si>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</si>
  <si>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</si>
  <si>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</si>
  <si>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</si>
  <si>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</si>
  <si>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</si>
  <si>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</si>
  <si>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</si>
  <si>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</si>
  <si>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</si>
  <si>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</si>
  <si>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</si>
  <si>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</si>
  <si>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</si>
  <si>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</si>
  <si>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</si>
  <si>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</si>
  <si>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</si>
  <si>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</si>
  <si>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</si>
  <si>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</si>
  <si>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</si>
  <si>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</si>
  <si>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</si>
  <si>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</si>
  <si>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</si>
  <si>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</si>
  <si>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</si>
  <si>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</si>
  <si>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</si>
  <si>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</si>
  <si>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</si>
  <si>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</si>
  <si>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</si>
  <si>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</si>
  <si>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</si>
  <si>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</si>
  <si>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</si>
  <si>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</si>
  <si>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</si>
  <si>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</si>
  <si>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</si>
  <si>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</si>
  <si>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</si>
  <si>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</si>
  <si>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</si>
  <si>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</si>
  <si>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</si>
  <si>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</si>
  <si>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</si>
  <si>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</si>
  <si>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</si>
  <si>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</si>
  <si>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</si>
  <si>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</si>
  <si>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</si>
  <si>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</si>
  <si>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</si>
  <si>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</si>
  <si>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</si>
  <si>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</si>
  <si>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</si>
  <si>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</si>
  <si>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</si>
  <si>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</si>
  <si>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</si>
  <si>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</si>
  <si>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</si>
  <si>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</si>
  <si>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</si>
  <si>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</si>
  <si>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</si>
  <si>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</si>
  <si>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</si>
  <si>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</si>
  <si>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</si>
  <si>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</si>
  <si>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</si>
  <si>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</si>
  <si>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</si>
  <si>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</si>
  <si>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</si>
  <si>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</si>
  <si>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</si>
  <si>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</si>
  <si>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</si>
  <si>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</si>
  <si>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</si>
  <si>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</si>
  <si>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</si>
  <si>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</si>
  <si>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</si>
  <si>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</si>
  <si>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</si>
  <si>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</si>
  <si>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</si>
  <si>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</si>
  <si>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</si>
  <si>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</si>
  <si>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</si>
  <si>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</si>
  <si>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</si>
  <si>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</si>
  <si>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</si>
  <si>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</si>
  <si>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</si>
  <si>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</si>
  <si>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</si>
  <si>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</si>
  <si>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</si>
  <si>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</si>
  <si>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</si>
  <si>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</si>
  <si>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</si>
  <si>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</si>
  <si>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</si>
  <si>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</si>
  <si>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</si>
  <si>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</si>
  <si>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</si>
  <si>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</si>
  <si>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</si>
  <si>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</si>
  <si>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</si>
  <si>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</si>
  <si>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</si>
  <si>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</si>
  <si>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</si>
  <si>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</si>
  <si>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</si>
  <si>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</si>
  <si>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</si>
  <si>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</si>
  <si>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</si>
  <si>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</si>
  <si>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</si>
  <si>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</si>
  <si>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</si>
  <si>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</si>
  <si>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</si>
  <si>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</si>
  <si>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</si>
  <si>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</si>
  <si>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</si>
  <si>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</si>
  <si>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</si>
  <si>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</si>
  <si>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</si>
  <si>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</si>
  <si>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</si>
  <si>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</si>
  <si>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</si>
  <si>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</si>
  <si>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</si>
  <si>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</si>
  <si>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</si>
  <si>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</si>
  <si>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</si>
  <si>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</si>
  <si>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</si>
  <si>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</si>
  <si>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</si>
  <si>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</si>
  <si>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</si>
  <si>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</si>
  <si>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</si>
  <si>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</si>
  <si>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</si>
  <si>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</si>
  <si>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</si>
  <si>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</si>
  <si>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</si>
  <si>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</si>
  <si>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</si>
  <si>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</si>
  <si>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</si>
  <si>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</si>
  <si>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</si>
  <si>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</si>
  <si>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</si>
  <si>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</si>
  <si>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</si>
  <si>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</si>
  <si>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</si>
  <si>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</si>
  <si>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</si>
  <si>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</si>
  <si>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</si>
  <si>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</si>
  <si>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</si>
  <si>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</si>
  <si>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</si>
  <si>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</si>
  <si>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</si>
  <si>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</si>
  <si>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</si>
  <si>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</si>
  <si>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</si>
  <si>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</si>
  <si>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</si>
  <si>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</si>
  <si>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</si>
  <si>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</si>
  <si>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</si>
  <si>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</si>
  <si>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</si>
  <si>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</si>
  <si>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</si>
  <si>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</si>
  <si>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</si>
  <si>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</si>
  <si>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</si>
  <si>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</si>
  <si>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</si>
  <si>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</si>
  <si>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</si>
  <si>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</si>
  <si>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</si>
  <si>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</si>
  <si>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</si>
  <si>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</si>
  <si>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</si>
  <si>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</si>
  <si>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</si>
  <si>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</si>
  <si>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</si>
  <si>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</si>
  <si>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</si>
  <si>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</si>
  <si>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</si>
  <si>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</si>
  <si>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</si>
  <si>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</si>
  <si>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</si>
  <si>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</si>
  <si>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</si>
  <si>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</si>
  <si>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</si>
  <si>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</si>
  <si>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</si>
  <si>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</si>
  <si>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</si>
  <si>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</si>
  <si>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</si>
  <si>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</si>
  <si>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</si>
  <si>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</si>
  <si>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</si>
  <si>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</si>
  <si>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</si>
  <si>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</si>
  <si>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</si>
  <si>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</si>
  <si>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</si>
  <si>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</si>
  <si>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</si>
  <si>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</si>
  <si>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</si>
  <si>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</si>
  <si>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</si>
  <si>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</si>
  <si>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</si>
  <si>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</si>
  <si>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</si>
  <si>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</si>
  <si>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</si>
  <si>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</si>
  <si>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</si>
  <si>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</si>
  <si>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</si>
  <si>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</si>
  <si>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</si>
  <si>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</si>
  <si>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</si>
  <si>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</si>
  <si>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</si>
  <si>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</si>
  <si>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</si>
  <si>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</si>
  <si>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</si>
  <si>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</si>
  <si>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</si>
  <si>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</si>
  <si>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</si>
  <si>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</si>
  <si>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</si>
  <si>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</si>
  <si>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</si>
  <si>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</si>
  <si>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</si>
  <si>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</si>
  <si>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</si>
  <si>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</si>
  <si>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</si>
  <si>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</si>
  <si>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</si>
  <si>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</si>
  <si>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</si>
  <si>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</si>
  <si>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</si>
  <si>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</si>
  <si>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</si>
  <si>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</si>
  <si>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</si>
  <si>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</si>
  <si>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</si>
  <si>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</si>
  <si>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</si>
  <si>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</si>
  <si>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</si>
  <si>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</si>
  <si>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</si>
  <si>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</si>
  <si>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</si>
  <si>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</si>
  <si>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</si>
  <si>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</si>
  <si>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</si>
  <si>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</si>
  <si>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</si>
  <si>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</si>
  <si>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</si>
  <si>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</si>
  <si>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</si>
  <si>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</si>
  <si>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</si>
  <si>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</si>
  <si>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</si>
  <si>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</si>
  <si>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</si>
  <si>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</si>
  <si>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</si>
  <si>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</si>
  <si>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</si>
  <si>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</si>
  <si>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</si>
  <si>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</si>
  <si>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</si>
  <si>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</si>
  <si>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</si>
  <si>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</si>
  <si>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</si>
  <si>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</si>
  <si>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</si>
  <si>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</si>
  <si>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</si>
  <si>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</si>
  <si>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</si>
  <si>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</si>
  <si>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</si>
  <si>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</si>
  <si>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</si>
  <si>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</si>
  <si>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</si>
  <si>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</si>
  <si>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</si>
  <si>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</si>
  <si>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</si>
  <si>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</si>
  <si>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</si>
  <si>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</si>
  <si>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</si>
  <si>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</si>
  <si>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</si>
  <si>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</si>
  <si>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</si>
  <si>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</si>
  <si>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</si>
  <si>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</si>
  <si>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</si>
  <si>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</si>
  <si>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</si>
  <si>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</si>
  <si>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</si>
  <si>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</si>
  <si>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</si>
  <si>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</si>
  <si>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</si>
  <si>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</si>
  <si>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</si>
  <si>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</si>
  <si>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</si>
  <si>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</si>
  <si>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</si>
  <si>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</si>
  <si>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</si>
  <si>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</si>
  <si>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</si>
  <si>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</si>
  <si>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</si>
  <si>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</si>
  <si>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</si>
  <si>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</si>
  <si>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</si>
  <si>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</si>
  <si>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</si>
  <si>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</si>
  <si>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</si>
  <si>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</si>
  <si>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</si>
  <si>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</si>
  <si>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</si>
  <si>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</si>
  <si>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</si>
  <si>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</si>
  <si>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</si>
  <si>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</si>
  <si>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</si>
  <si>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</si>
  <si>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</si>
  <si>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</si>
  <si>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</si>
  <si>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</si>
  <si>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</si>
  <si>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</si>
  <si>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</si>
  <si>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</si>
  <si>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</si>
  <si>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</si>
  <si>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</si>
  <si>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</si>
  <si>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</si>
  <si>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</si>
  <si>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</si>
  <si>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</si>
  <si>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</si>
  <si>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</si>
  <si>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</si>
  <si>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</si>
  <si>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</si>
  <si>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</si>
  <si>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</si>
  <si>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</si>
  <si>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</si>
  <si>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</si>
  <si>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</si>
  <si>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</si>
  <si>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</si>
  <si>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</si>
  <si>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</si>
  <si>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</si>
  <si>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</si>
  <si>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</si>
  <si>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</si>
  <si>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</si>
  <si>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</si>
  <si>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</si>
  <si>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</si>
  <si>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</si>
  <si>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</si>
  <si>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</si>
  <si>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</si>
  <si>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</si>
  <si>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</si>
  <si>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</si>
  <si>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</si>
  <si>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</si>
  <si>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</si>
  <si>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</si>
  <si>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</si>
  <si>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</si>
  <si>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</si>
  <si>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</si>
  <si>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</si>
  <si>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</si>
  <si>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</si>
  <si>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</si>
  <si>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</si>
  <si>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</si>
  <si>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</si>
  <si>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</si>
  <si>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</si>
  <si>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</si>
  <si>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</si>
  <si>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</si>
  <si>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</si>
  <si>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</si>
  <si>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</si>
  <si>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</si>
  <si>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</si>
  <si>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</si>
  <si>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</si>
  <si>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</si>
  <si>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</si>
  <si>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</si>
  <si>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</si>
  <si>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</si>
  <si>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</si>
  <si>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</si>
  <si>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</si>
  <si>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</si>
  <si>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</si>
  <si>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</si>
  <si>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</si>
  <si>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</si>
  <si>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</si>
  <si>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</si>
  <si>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</si>
  <si>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</si>
  <si>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</si>
  <si>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</si>
  <si>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</si>
  <si>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</si>
  <si>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</si>
  <si>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</si>
  <si>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</si>
  <si>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</si>
  <si>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</si>
  <si>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</si>
  <si>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</si>
  <si>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</si>
  <si>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</si>
  <si>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</si>
  <si>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</si>
  <si>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</si>
  <si>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</si>
  <si>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</si>
  <si>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</si>
  <si>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</si>
  <si>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</si>
  <si>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</si>
  <si>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</si>
  <si>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</si>
  <si>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</si>
  <si>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</si>
  <si>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</si>
  <si>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</si>
  <si>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</si>
  <si>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</si>
  <si>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</si>
  <si>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</si>
  <si>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</si>
  <si>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</si>
  <si>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</si>
  <si>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</si>
  <si>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</si>
  <si>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</si>
  <si>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</si>
  <si>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</si>
  <si>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</si>
  <si>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</si>
  <si>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</si>
  <si>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</si>
  <si>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</si>
  <si>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</si>
  <si>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</si>
  <si>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</si>
  <si>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</si>
  <si>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</si>
  <si>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</si>
  <si>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</si>
  <si>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</si>
  <si>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</si>
  <si>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</si>
  <si>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</si>
  <si>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</si>
  <si>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</si>
  <si>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</si>
  <si>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</si>
  <si>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</si>
  <si>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</si>
  <si>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</si>
  <si>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</si>
  <si>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</si>
  <si>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</si>
  <si>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</si>
  <si>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</si>
  <si>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</si>
  <si>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</si>
  <si>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</si>
  <si>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</si>
  <si>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</si>
  <si>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</si>
  <si>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</si>
  <si>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</si>
  <si>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</si>
  <si>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</si>
  <si>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</si>
  <si>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</si>
  <si>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</si>
  <si>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</si>
  <si>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</si>
  <si>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</si>
  <si>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</si>
  <si>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</si>
  <si>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</si>
  <si>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</si>
  <si>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</si>
  <si>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</si>
  <si>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</si>
  <si>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</si>
  <si>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</si>
  <si>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</si>
  <si>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</si>
  <si>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</si>
  <si>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</si>
  <si>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</si>
  <si>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</si>
  <si>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</si>
  <si>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</si>
  <si>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</si>
  <si>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</si>
  <si>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</si>
  <si>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</si>
  <si>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</si>
  <si>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</si>
  <si>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</si>
  <si>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</si>
  <si>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</si>
  <si>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</si>
  <si>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</si>
  <si>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</si>
  <si>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</si>
  <si>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</si>
  <si>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</si>
  <si>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</si>
  <si>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</si>
  <si>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</si>
  <si>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</si>
  <si>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</si>
  <si>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</si>
  <si>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</si>
  <si>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</si>
  <si>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</si>
  <si>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</si>
  <si>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</si>
  <si>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</si>
  <si>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</si>
  <si>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</si>
  <si>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</si>
  <si>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</si>
  <si>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</si>
  <si>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</si>
  <si>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</si>
  <si>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</si>
  <si>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</si>
  <si>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</si>
  <si>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</si>
  <si>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</si>
  <si>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</si>
  <si>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</si>
  <si>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</si>
  <si>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</si>
  <si>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</si>
  <si>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</si>
  <si>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</si>
  <si>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</si>
  <si>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</si>
  <si>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</si>
  <si>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</si>
  <si>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</si>
  <si>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</si>
  <si>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</si>
  <si>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</si>
  <si>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</si>
  <si>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</si>
  <si>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</si>
  <si>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</si>
  <si>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</si>
  <si>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</si>
  <si>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</si>
  <si>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</si>
  <si>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</si>
  <si>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</si>
  <si>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</si>
  <si>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</si>
  <si>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</si>
  <si>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</si>
  <si>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</si>
  <si>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</si>
  <si>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</si>
  <si>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</si>
  <si>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</si>
  <si>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</si>
  <si>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</si>
  <si>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</si>
  <si>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</si>
  <si>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</si>
  <si>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</si>
  <si>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</si>
  <si>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</si>
  <si>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</si>
  <si>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</si>
  <si>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</si>
  <si>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</si>
  <si>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</si>
  <si>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</si>
  <si>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</si>
  <si>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</si>
  <si>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</si>
  <si>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</si>
  <si>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</si>
  <si>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</si>
  <si>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</si>
  <si>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</si>
  <si>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</si>
  <si>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</si>
  <si>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</si>
  <si>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</si>
  <si>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</si>
  <si>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</si>
  <si>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</si>
  <si>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</si>
  <si>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</si>
  <si>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</si>
  <si>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</si>
  <si>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</si>
  <si>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</si>
  <si>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</si>
  <si>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</si>
  <si>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</si>
  <si>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</si>
  <si>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</si>
  <si>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</si>
  <si>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</si>
  <si>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</si>
  <si>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</si>
  <si>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</si>
  <si>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</si>
  <si>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</si>
  <si>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</si>
  <si>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</si>
  <si>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</si>
  <si>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</si>
  <si>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</si>
  <si>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</si>
  <si>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</si>
  <si>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</si>
  <si>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</si>
  <si>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</si>
  <si>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</si>
  <si>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</si>
  <si>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</si>
  <si>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</si>
  <si>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</si>
  <si>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</si>
  <si>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</si>
  <si>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</si>
  <si>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</si>
  <si>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</si>
  <si>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</si>
  <si>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</si>
  <si>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</si>
  <si>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</si>
  <si>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</si>
  <si>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</si>
  <si>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</si>
  <si>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</si>
  <si>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</si>
  <si>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</si>
  <si>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</si>
  <si>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</si>
  <si>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</si>
  <si>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</si>
  <si>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</si>
  <si>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</si>
  <si>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</si>
  <si>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</si>
  <si>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</si>
  <si>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</si>
  <si>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</si>
  <si>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</si>
  <si>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</si>
  <si>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</si>
  <si>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</si>
  <si>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</si>
  <si>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</si>
  <si>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</si>
  <si>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</si>
  <si>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</si>
  <si>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</si>
  <si>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</si>
  <si>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</si>
  <si>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</si>
  <si>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</si>
  <si>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</si>
  <si>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</si>
  <si>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</si>
  <si>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</si>
  <si>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</si>
  <si>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</si>
  <si>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</si>
  <si>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</si>
  <si>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</si>
  <si>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</si>
  <si>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</si>
  <si>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</si>
  <si>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</si>
  <si>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</si>
  <si>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</si>
  <si>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</si>
  <si>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</si>
  <si>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</si>
  <si>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</si>
  <si>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</si>
  <si>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</si>
  <si>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</si>
  <si>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</si>
  <si>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</si>
  <si>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</si>
  <si>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</si>
  <si>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</si>
  <si>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</si>
  <si>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</si>
  <si>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</si>
  <si>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</si>
  <si>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</si>
  <si>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</si>
  <si>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</si>
  <si>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</si>
  <si>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</si>
  <si>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</si>
  <si>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</si>
  <si>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</si>
  <si>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</si>
  <si>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</si>
  <si>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</si>
  <si>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</si>
  <si>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</si>
  <si>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</si>
  <si>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</si>
  <si>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</si>
  <si>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</si>
  <si>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</si>
  <si>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</si>
  <si>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</si>
  <si>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</si>
  <si>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</si>
  <si>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</si>
  <si>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</si>
  <si>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</si>
  <si>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</si>
  <si>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</si>
  <si>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</si>
  <si>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</si>
  <si>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</si>
  <si>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</si>
  <si>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</si>
  <si>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</si>
  <si>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</si>
  <si>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</si>
  <si>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</si>
  <si>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</si>
  <si>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</si>
  <si>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</si>
  <si>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</si>
  <si>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</si>
  <si>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</si>
  <si>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</si>
  <si>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</si>
  <si>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</si>
  <si>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</si>
  <si>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</si>
  <si>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</si>
  <si>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</si>
  <si>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</si>
  <si>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</si>
  <si>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</si>
  <si>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</si>
  <si>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</si>
  <si>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</si>
  <si>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</si>
  <si>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</si>
  <si>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</si>
  <si>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</si>
  <si>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</si>
  <si>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</si>
  <si>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</si>
  <si>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</si>
  <si>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</si>
  <si>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</si>
  <si>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</si>
  <si>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</si>
  <si>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</si>
  <si>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</si>
  <si>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</si>
  <si>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</si>
  <si>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</si>
  <si>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</si>
  <si>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</si>
  <si>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</si>
  <si>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</si>
  <si>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</si>
  <si>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</si>
  <si>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</si>
  <si>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</si>
  <si>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</si>
  <si>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</si>
  <si>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</si>
  <si>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</si>
  <si>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</si>
  <si>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</si>
  <si>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</si>
  <si>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</si>
  <si>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</si>
  <si>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</si>
  <si>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</si>
  <si>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</si>
  <si>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</si>
  <si>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</si>
  <si>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</si>
  <si>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</si>
  <si>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</si>
  <si>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</si>
  <si>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</si>
  <si>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</si>
  <si>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</si>
  <si>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</si>
  <si>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</si>
  <si>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</si>
  <si>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</si>
  <si>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</si>
  <si>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</si>
  <si>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</si>
  <si>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</si>
  <si>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</si>
  <si>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</si>
  <si>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</si>
  <si>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</si>
  <si>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</si>
  <si>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</si>
  <si>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</si>
  <si>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</si>
  <si>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</si>
  <si>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</si>
  <si>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</si>
  <si>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</si>
  <si>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</si>
  <si>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</si>
  <si>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</si>
  <si>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</si>
  <si>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</si>
  <si>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</si>
  <si>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</si>
  <si>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</si>
  <si>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</si>
  <si>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</si>
  <si>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</si>
  <si>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</si>
  <si>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</si>
  <si>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</si>
  <si>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</si>
  <si>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</si>
  <si>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</si>
  <si>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</si>
  <si>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</si>
  <si>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</si>
  <si>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</si>
  <si>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</si>
  <si>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</si>
  <si>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</si>
  <si>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</si>
  <si>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</si>
  <si>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</si>
  <si>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</si>
  <si>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</si>
  <si>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</si>
  <si>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</si>
  <si>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</si>
  <si>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</si>
  <si>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</si>
  <si>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</si>
  <si>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</si>
  <si>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</si>
  <si>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</si>
  <si>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</si>
  <si>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</si>
  <si>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</si>
  <si>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</si>
  <si>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</si>
  <si>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</si>
  <si>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</si>
  <si>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</si>
  <si>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</si>
  <si>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</si>
  <si>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</si>
  <si>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</si>
  <si>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</si>
  <si>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</si>
  <si>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</si>
  <si>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</si>
  <si>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</si>
  <si>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</si>
  <si>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</si>
  <si>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</si>
  <si>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</si>
  <si>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</si>
  <si>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</si>
  <si>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</si>
  <si>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</si>
  <si>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</si>
  <si>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</si>
  <si>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</si>
  <si>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</si>
  <si>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</si>
  <si>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</si>
  <si>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</si>
  <si>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</si>
  <si>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</si>
  <si>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</si>
  <si>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</si>
  <si>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</si>
  <si>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</si>
  <si>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</si>
  <si>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</si>
  <si>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</si>
  <si>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</si>
  <si>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</si>
  <si>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</si>
  <si>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</si>
  <si>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</si>
  <si>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</si>
  <si>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</si>
  <si>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</si>
  <si>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</si>
  <si>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</si>
  <si>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</si>
  <si>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</si>
  <si>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</si>
  <si>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</si>
  <si>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</si>
  <si>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</si>
  <si>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</si>
  <si>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</si>
  <si>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</si>
  <si>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</si>
  <si>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</si>
  <si>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</si>
  <si>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</si>
  <si>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</si>
  <si>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</si>
  <si>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</si>
  <si>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</si>
  <si>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</si>
  <si>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</si>
  <si>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</si>
  <si>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</si>
  <si>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</si>
  <si>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</si>
  <si>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</si>
  <si>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</si>
  <si>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</si>
  <si>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</si>
  <si>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</si>
  <si>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</si>
  <si>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</si>
  <si>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</si>
  <si>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</si>
  <si>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</si>
  <si>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</si>
  <si>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</si>
  <si>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</si>
  <si>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</si>
  <si>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</si>
  <si>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</si>
  <si>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</si>
  <si>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</si>
  <si>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</si>
  <si>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</si>
  <si>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</si>
  <si>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</si>
  <si>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</si>
  <si>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</si>
  <si>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</si>
  <si>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</si>
  <si>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</si>
  <si>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</si>
  <si>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</si>
  <si>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</si>
  <si>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</si>
  <si>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</si>
  <si>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</si>
  <si>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</si>
  <si>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</si>
  <si>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</si>
  <si>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</si>
  <si>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</si>
  <si>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</si>
  <si>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</si>
  <si>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</si>
  <si>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</si>
  <si>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</si>
  <si>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</si>
  <si>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</si>
  <si>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</si>
  <si>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</si>
  <si>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</si>
  <si>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</si>
  <si>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</si>
  <si>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</si>
  <si>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</si>
  <si>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</si>
  <si>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</si>
  <si>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</si>
  <si>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</si>
  <si>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</si>
  <si>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</si>
  <si>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</si>
  <si>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</si>
  <si>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</si>
  <si>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</si>
  <si>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</si>
  <si>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</si>
  <si>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</si>
  <si>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</si>
  <si>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</si>
  <si>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</si>
  <si>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</si>
  <si>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</si>
  <si>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</si>
  <si>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</si>
  <si>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</si>
  <si>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</si>
  <si>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</si>
  <si>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</si>
  <si>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</si>
  <si>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</si>
  <si>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</si>
  <si>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</si>
  <si>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</si>
  <si>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</si>
  <si>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</si>
  <si>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</si>
  <si>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</si>
  <si>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</si>
  <si>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</si>
  <si>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</si>
  <si>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</si>
  <si>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</si>
  <si>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</si>
  <si>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</si>
  <si>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</si>
  <si>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</si>
  <si>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</si>
  <si>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</si>
  <si>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</si>
  <si>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</si>
  <si>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</si>
  <si>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</si>
  <si>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</si>
  <si>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</si>
  <si>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</si>
  <si>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</si>
  <si>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</si>
  <si>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</si>
  <si>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</si>
  <si>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</si>
  <si>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</si>
  <si>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</si>
  <si>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</si>
  <si>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</si>
  <si>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</si>
  <si>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</si>
  <si>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</si>
  <si>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</si>
  <si>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</si>
  <si>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</si>
  <si>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</si>
  <si>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</si>
  <si>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</si>
  <si>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</si>
  <si>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</si>
  <si>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</si>
  <si>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</si>
  <si>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</si>
  <si>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</si>
  <si>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</si>
  <si>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</si>
  <si>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</si>
  <si>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</si>
  <si>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</si>
  <si>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</si>
  <si>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</si>
  <si>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</si>
  <si>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</si>
  <si>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</si>
  <si>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</si>
  <si>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</si>
  <si>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</si>
  <si>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</si>
  <si>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</si>
  <si>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</si>
  <si>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</si>
  <si>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</si>
  <si>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</si>
  <si>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</si>
  <si>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</si>
  <si>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</si>
  <si>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</si>
  <si>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</si>
  <si>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</si>
  <si>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</si>
  <si>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</si>
  <si>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</si>
  <si>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</si>
  <si>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</si>
  <si>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</si>
  <si>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</si>
  <si>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</si>
  <si>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</si>
  <si>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</si>
  <si>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</si>
  <si>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</si>
  <si>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</si>
  <si>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</si>
  <si>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</si>
  <si>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</si>
  <si>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</si>
  <si>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</si>
  <si>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</si>
  <si>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</si>
  <si>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</si>
  <si>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</si>
  <si>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</si>
  <si>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</si>
  <si>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</si>
  <si>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</si>
  <si>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</si>
  <si>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</si>
  <si>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</si>
  <si>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</si>
  <si>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</si>
  <si>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</si>
  <si>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</si>
  <si>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</si>
  <si>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</si>
  <si>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</si>
  <si>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</si>
  <si>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</si>
  <si>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</si>
  <si>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</si>
  <si>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</si>
  <si>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</si>
  <si>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</si>
  <si>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</si>
  <si>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</si>
  <si>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</si>
  <si>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</si>
  <si>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</si>
  <si>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</si>
  <si>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</si>
  <si>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</si>
  <si>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</si>
  <si>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</si>
  <si>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</si>
  <si>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</si>
  <si>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</si>
  <si>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</si>
  <si>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</si>
  <si>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</si>
  <si>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</si>
  <si>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</si>
  <si>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</si>
  <si>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</si>
  <si>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</si>
  <si>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</si>
  <si>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</si>
  <si>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</si>
  <si>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</si>
  <si>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</si>
  <si>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</si>
  <si>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</si>
  <si>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</si>
  <si>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</si>
  <si>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</si>
  <si>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</si>
  <si>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</si>
  <si>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</si>
  <si>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</si>
  <si>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</si>
  <si>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</si>
  <si>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</si>
  <si>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</si>
  <si>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</si>
  <si>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</si>
  <si>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</si>
  <si>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</si>
  <si>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</si>
  <si>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</si>
  <si>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</si>
  <si>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</si>
  <si>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</si>
  <si>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</si>
  <si>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</si>
  <si>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</si>
  <si>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</si>
  <si>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</si>
  <si>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</si>
  <si>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</si>
  <si>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</si>
  <si>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</si>
  <si>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</si>
  <si>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</si>
  <si>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</si>
  <si>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</si>
  <si>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</si>
  <si>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</si>
  <si>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</si>
  <si>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</si>
  <si>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</si>
  <si>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</si>
  <si>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</si>
  <si>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</si>
  <si>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</si>
  <si>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</si>
  <si>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</si>
  <si>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</si>
  <si>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</si>
  <si>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</si>
  <si>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</si>
  <si>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</si>
  <si>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</si>
  <si>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</si>
  <si>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</si>
  <si>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</si>
  <si>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</si>
  <si>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</si>
  <si>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</si>
  <si>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</si>
  <si>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</si>
  <si>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</si>
  <si>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</si>
  <si>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</si>
  <si>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</si>
  <si>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</si>
  <si>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</si>
  <si>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</si>
  <si>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</si>
  <si>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</si>
  <si>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</si>
  <si>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</si>
  <si>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</si>
  <si>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</si>
  <si>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</si>
  <si>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</si>
  <si>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</si>
  <si>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</si>
  <si>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</si>
  <si>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</si>
  <si>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</si>
  <si>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</si>
  <si>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</si>
  <si>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</si>
  <si>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</si>
  <si>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</si>
  <si>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</si>
  <si>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</si>
  <si>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</si>
  <si>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</si>
  <si>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</si>
  <si>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</si>
  <si>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</si>
  <si>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</si>
  <si>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</si>
  <si>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</si>
  <si>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</si>
  <si>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</si>
  <si>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</si>
  <si>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</si>
  <si>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</si>
  <si>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</si>
  <si>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</si>
  <si>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</si>
  <si>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</si>
  <si>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</si>
  <si>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</si>
  <si>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</si>
  <si>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</si>
  <si>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</si>
  <si>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</si>
  <si>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</si>
  <si>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</si>
  <si>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</si>
  <si>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</si>
  <si>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</si>
  <si>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</si>
  <si>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</si>
  <si>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</si>
  <si>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</si>
  <si>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</si>
  <si>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</si>
  <si>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</si>
  <si>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</si>
  <si>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</si>
  <si>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</si>
  <si>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</si>
  <si>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</si>
  <si>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</si>
  <si>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</si>
  <si>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</si>
  <si>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</si>
  <si>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</si>
  <si>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</si>
  <si>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</si>
  <si>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</si>
  <si>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</si>
  <si>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</si>
  <si>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</si>
  <si>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</si>
  <si>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</si>
  <si>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</si>
  <si>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</si>
  <si>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</si>
  <si>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</si>
  <si>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</si>
  <si>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</si>
  <si>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</si>
  <si>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</si>
  <si>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</si>
  <si>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</si>
  <si>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</si>
  <si>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</si>
  <si>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</si>
  <si>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</si>
  <si>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</si>
  <si>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</si>
  <si>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</si>
  <si>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</si>
  <si>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</si>
  <si>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</si>
  <si>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</si>
  <si>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</si>
  <si>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</si>
  <si>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</si>
  <si>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</si>
  <si>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</si>
  <si>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</si>
  <si>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</si>
  <si>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</si>
  <si>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</si>
  <si>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</si>
  <si>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</si>
  <si>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</si>
  <si>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</si>
  <si>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</si>
  <si>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</si>
  <si>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</si>
  <si>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</si>
  <si>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</si>
  <si>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</si>
  <si>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</si>
  <si>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</si>
  <si>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</si>
  <si>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</si>
  <si>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</si>
  <si>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</si>
  <si>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</si>
  <si>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</si>
  <si>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</si>
  <si>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</si>
  <si>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</si>
  <si>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</si>
  <si>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</si>
  <si>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</si>
  <si>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</si>
  <si>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</si>
  <si>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</si>
  <si>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</si>
  <si>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</si>
  <si>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</si>
  <si>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</si>
  <si>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</si>
  <si>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</si>
  <si>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</si>
  <si>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</si>
  <si>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</si>
  <si>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</si>
  <si>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</si>
  <si>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</si>
  <si>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</si>
  <si>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</si>
  <si>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</si>
  <si>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</si>
  <si>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</si>
  <si>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</si>
  <si>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</si>
  <si>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</si>
  <si>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</si>
  <si>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</si>
  <si>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</si>
  <si>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</si>
  <si>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</si>
  <si>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</si>
  <si>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</si>
  <si>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</si>
  <si>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</si>
  <si>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</si>
  <si>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</si>
  <si>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</si>
  <si>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</si>
  <si>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</si>
  <si>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</si>
  <si>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</si>
  <si>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</si>
  <si>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</si>
  <si>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</si>
  <si>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</si>
  <si>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</si>
  <si>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</si>
  <si>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</si>
  <si>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</si>
  <si>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</si>
  <si>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</si>
  <si>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</si>
  <si>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</si>
  <si>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</si>
  <si>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</si>
  <si>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</si>
  <si>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</si>
  <si>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</si>
  <si>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</si>
  <si>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</si>
  <si>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</si>
  <si>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</si>
  <si>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</si>
  <si>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</si>
  <si>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</si>
  <si>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</si>
  <si>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</si>
  <si>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</si>
  <si>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</si>
  <si>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</si>
  <si>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</si>
  <si>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</si>
  <si>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</si>
  <si>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</si>
  <si>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</si>
  <si>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</si>
  <si>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</si>
  <si>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</si>
  <si>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</si>
  <si>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</si>
  <si>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</si>
  <si>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</si>
  <si>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</si>
  <si>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</si>
  <si>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</si>
  <si>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</si>
  <si>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</si>
  <si>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</si>
  <si>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</si>
  <si>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</si>
  <si>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</si>
  <si>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</si>
  <si>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</si>
  <si>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</si>
  <si>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</si>
  <si>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</si>
  <si>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</si>
  <si>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</si>
  <si>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</si>
  <si>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</si>
  <si>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</si>
  <si>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</si>
  <si>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</si>
  <si>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</si>
  <si>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</si>
  <si>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</si>
  <si>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</si>
  <si>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</si>
  <si>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</si>
  <si>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</si>
  <si>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</si>
  <si>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</si>
  <si>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</si>
  <si>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</si>
  <si>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</si>
  <si>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</si>
  <si>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</si>
  <si>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</si>
  <si>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</si>
  <si>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</si>
  <si>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</si>
  <si>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</si>
  <si>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</si>
  <si>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</si>
  <si>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</si>
  <si>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</si>
  <si>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</si>
  <si>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</si>
  <si>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</si>
  <si>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</si>
  <si>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</si>
  <si>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</si>
  <si>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</si>
  <si>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</si>
  <si>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</si>
  <si>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</si>
  <si>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</si>
  <si>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</si>
  <si>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</si>
  <si>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</si>
  <si>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</si>
  <si>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</si>
  <si>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</si>
  <si>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</si>
  <si>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</si>
  <si>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</si>
  <si>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</si>
  <si>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</si>
  <si>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</si>
  <si>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</si>
  <si>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</si>
  <si>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</si>
  <si>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</si>
  <si>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</si>
  <si>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</si>
  <si>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</si>
  <si>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</si>
  <si>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</si>
  <si>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</si>
  <si>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</si>
  <si>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</si>
  <si>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</si>
  <si>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</si>
  <si>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</si>
  <si>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</si>
  <si>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</si>
  <si>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</si>
  <si>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</si>
  <si>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</si>
  <si>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</si>
  <si>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</si>
  <si>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</si>
  <si>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</si>
  <si>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</si>
  <si>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</si>
  <si>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</si>
  <si>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</si>
  <si>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</si>
  <si>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</si>
  <si>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</si>
  <si>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</si>
  <si>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</si>
  <si>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</si>
  <si>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</si>
  <si>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</si>
  <si>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</si>
  <si>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</si>
  <si>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</si>
  <si>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</si>
  <si>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</si>
  <si>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</si>
  <si>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</si>
  <si>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</si>
  <si>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</si>
  <si>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</si>
  <si>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</si>
  <si>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</si>
  <si>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</si>
  <si>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</si>
  <si>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</si>
  <si>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</si>
  <si>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</si>
  <si>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</si>
  <si>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</si>
  <si>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</si>
  <si>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</si>
  <si>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</si>
  <si>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</si>
  <si>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</si>
  <si>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</si>
  <si>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</si>
  <si>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</si>
  <si>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</si>
  <si>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</si>
  <si>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</si>
  <si>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</si>
  <si>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</si>
  <si>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</si>
  <si>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</si>
  <si>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</si>
  <si>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</si>
  <si>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</si>
  <si>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</si>
  <si>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</si>
  <si>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</si>
  <si>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</si>
  <si>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</si>
  <si>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</si>
  <si>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</si>
  <si>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</si>
  <si>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</si>
  <si>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</si>
  <si>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</si>
  <si>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</si>
  <si>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</si>
  <si>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</si>
  <si>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</si>
  <si>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</si>
  <si>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</si>
  <si>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</si>
  <si>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</si>
  <si>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</si>
  <si>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</si>
  <si>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</si>
  <si>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</si>
  <si>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</si>
  <si>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</si>
  <si>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</si>
  <si>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</si>
  <si>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</si>
  <si>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</si>
  <si>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</si>
  <si>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</si>
  <si>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</si>
  <si>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</si>
  <si>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</si>
  <si>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</si>
  <si>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</si>
  <si>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</si>
  <si>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</si>
  <si>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</si>
  <si>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</si>
  <si>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</si>
  <si>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</si>
  <si>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</si>
  <si>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</si>
  <si>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</si>
  <si>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</si>
  <si>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</si>
  <si>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</si>
  <si>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</si>
  <si>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</si>
  <si>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</si>
  <si>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</si>
  <si>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</si>
  <si>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</si>
  <si>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</si>
  <si>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</si>
  <si>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</si>
  <si>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</si>
  <si>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</si>
  <si>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</si>
  <si>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</si>
  <si>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</si>
  <si>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</si>
  <si>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</si>
  <si>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</si>
  <si>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</si>
  <si>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</si>
  <si>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</si>
  <si>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</si>
  <si>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</si>
  <si>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</si>
  <si>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</si>
  <si>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</si>
  <si>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</si>
  <si>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</si>
  <si>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</si>
  <si>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</si>
  <si>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</si>
  <si>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</si>
  <si>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</si>
  <si>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</si>
  <si>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</si>
  <si>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</si>
  <si>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</si>
  <si>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</si>
  <si>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</si>
  <si>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</si>
  <si>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</si>
  <si>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</si>
  <si>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</si>
  <si>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</si>
  <si>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</si>
  <si>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</si>
  <si>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</si>
  <si>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</si>
  <si>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</si>
  <si>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</si>
  <si>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</si>
  <si>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</si>
  <si>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</si>
  <si>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</si>
  <si>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</si>
  <si>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</si>
  <si>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</si>
  <si>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</si>
  <si>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</si>
  <si>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</si>
  <si>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</si>
  <si>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</si>
  <si>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</si>
  <si>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</si>
  <si>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</si>
  <si>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</si>
  <si>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</si>
  <si>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</si>
  <si>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</si>
  <si>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</si>
  <si>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</si>
  <si>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</si>
  <si>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</si>
  <si>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</si>
  <si>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</si>
  <si>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</si>
  <si>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</si>
  <si>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</si>
  <si>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</si>
  <si>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</si>
  <si>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</si>
  <si>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</si>
  <si>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</si>
  <si>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</si>
  <si>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</si>
  <si>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</si>
  <si>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</si>
  <si>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</si>
  <si>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</si>
  <si>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</si>
  <si>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</si>
  <si>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</si>
  <si>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</si>
  <si>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</si>
  <si>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</si>
  <si>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</si>
  <si>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</si>
  <si>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</si>
  <si>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</si>
  <si>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</si>
  <si>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</si>
  <si>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</si>
  <si>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</si>
  <si>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</si>
  <si>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</si>
  <si>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</si>
  <si>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</si>
  <si>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</si>
  <si>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</si>
  <si>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</si>
  <si>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</si>
  <si>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</si>
  <si>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</si>
  <si>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</si>
  <si>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</si>
  <si>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</si>
  <si>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</si>
  <si>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</si>
  <si>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</si>
  <si>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</si>
  <si>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</si>
  <si>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</si>
  <si>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</si>
  <si>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</si>
  <si>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</si>
  <si>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</si>
  <si>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</si>
  <si>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</si>
  <si>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</si>
  <si>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</si>
  <si>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</si>
  <si>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</si>
  <si>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</si>
  <si>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</si>
  <si>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</si>
  <si>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</si>
  <si>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</si>
  <si>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</si>
  <si>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</si>
  <si>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</si>
  <si>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</si>
  <si>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</si>
  <si>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</si>
  <si>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</si>
  <si>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</si>
  <si>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</si>
  <si>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</si>
  <si>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</si>
  <si>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</si>
  <si>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</si>
  <si>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</si>
  <si>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</si>
  <si>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</si>
  <si>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</si>
  <si>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</si>
  <si>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</si>
  <si>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</si>
  <si>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</si>
  <si>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</si>
  <si>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</si>
  <si>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</si>
  <si>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</si>
  <si>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</si>
  <si>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</si>
  <si>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</si>
  <si>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</si>
  <si>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</si>
  <si>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</si>
  <si>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</si>
  <si>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</si>
  <si>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</si>
  <si>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</si>
  <si>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</si>
  <si>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</si>
  <si>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</si>
  <si>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</si>
  <si>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</si>
  <si>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</si>
  <si>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</si>
  <si>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</si>
  <si>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</si>
  <si>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</si>
  <si>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</si>
  <si>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</si>
  <si>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</si>
  <si>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</si>
  <si>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</si>
  <si>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</si>
  <si>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</si>
  <si>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</si>
  <si>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</si>
  <si>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</si>
  <si>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</si>
  <si>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</si>
  <si>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</si>
  <si>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</si>
  <si>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</si>
  <si>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</si>
  <si>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</si>
  <si>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</si>
  <si>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</si>
  <si>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</si>
  <si>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</si>
  <si>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</si>
  <si>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</si>
  <si>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</si>
  <si>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</si>
  <si>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</si>
  <si>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</si>
  <si>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</si>
  <si>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</si>
  <si>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</si>
  <si>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</si>
  <si>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</si>
  <si>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</si>
  <si>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</si>
  <si>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</si>
  <si>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</si>
  <si>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</si>
  <si>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</si>
  <si>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</si>
  <si>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</si>
  <si>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</si>
  <si>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</si>
  <si>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</si>
  <si>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</si>
  <si>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</si>
  <si>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</si>
  <si>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</si>
  <si>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</si>
  <si>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</si>
  <si>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</si>
  <si>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</si>
  <si>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</si>
  <si>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</si>
  <si>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</si>
  <si>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</si>
  <si>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</si>
  <si>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</si>
  <si>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</si>
  <si>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</si>
  <si>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</si>
  <si>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</si>
  <si>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</si>
  <si>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</si>
  <si>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</si>
  <si>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</si>
  <si>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</si>
  <si>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</si>
  <si>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</si>
  <si>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</si>
  <si>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</si>
  <si>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</si>
  <si>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</si>
  <si>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</si>
  <si>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</si>
  <si>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</si>
  <si>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</si>
  <si>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</si>
  <si>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</si>
  <si>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</si>
  <si>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</si>
  <si>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</si>
  <si>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</si>
  <si>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</si>
  <si>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</si>
  <si>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</si>
  <si>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</si>
  <si>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</si>
  <si>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</si>
  <si>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</si>
  <si>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</si>
  <si>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</si>
  <si>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</si>
  <si>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</si>
  <si>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</si>
  <si>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</si>
  <si>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</si>
  <si>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</si>
  <si>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</si>
  <si>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</si>
  <si>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</si>
  <si>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</si>
  <si>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</si>
  <si>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</si>
  <si>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</si>
  <si>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</si>
  <si>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</si>
  <si>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</si>
  <si>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</si>
  <si>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</si>
  <si>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</si>
  <si>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</si>
  <si>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</si>
  <si>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</si>
  <si>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</si>
  <si>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</si>
  <si>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</si>
  <si>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</si>
  <si>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</si>
  <si>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</si>
  <si>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</si>
  <si>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</si>
  <si>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</si>
  <si>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</si>
  <si>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</si>
  <si>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</si>
  <si>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</si>
  <si>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</si>
  <si>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</si>
  <si>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</si>
  <si>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</si>
  <si>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</si>
  <si>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</si>
  <si>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</si>
  <si>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</si>
  <si>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</si>
  <si>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</si>
  <si>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</si>
  <si>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</si>
  <si>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</si>
  <si>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</si>
  <si>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</si>
  <si>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</si>
  <si>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</si>
  <si>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</si>
  <si>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</si>
  <si>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</si>
  <si>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</si>
  <si>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</si>
  <si>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</si>
  <si>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</si>
  <si>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</si>
  <si>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</si>
  <si>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</si>
  <si>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</si>
  <si>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</si>
  <si>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</si>
  <si>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</si>
  <si>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</si>
  <si>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</si>
  <si>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</si>
  <si>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</si>
  <si>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</si>
  <si>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</si>
  <si>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</si>
  <si>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</si>
  <si>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</si>
  <si>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</si>
  <si>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</si>
  <si>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</si>
  <si>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</si>
  <si>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</si>
  <si>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</si>
  <si>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</si>
  <si>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</si>
  <si>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</si>
  <si>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</si>
  <si>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</si>
  <si>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</si>
  <si>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</si>
  <si>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</si>
  <si>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</si>
  <si>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</si>
  <si>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</si>
  <si>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</si>
  <si>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</si>
  <si>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</si>
  <si>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</si>
  <si>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</si>
  <si>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</si>
  <si>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</si>
  <si>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</si>
  <si>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</si>
  <si>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</si>
  <si>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</si>
  <si>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</si>
  <si>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</si>
  <si>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</si>
  <si>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</si>
  <si>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</si>
  <si>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</si>
  <si>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</si>
  <si>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</si>
  <si>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</si>
  <si>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</si>
  <si>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</si>
  <si>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</si>
  <si>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</si>
  <si>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</si>
  <si>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</si>
  <si>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</si>
  <si>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</si>
  <si>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</si>
  <si>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</si>
  <si>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</si>
  <si>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</si>
  <si>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</si>
  <si>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</si>
  <si>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</si>
  <si>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</si>
  <si>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</si>
  <si>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</si>
  <si>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</si>
  <si>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</si>
  <si>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</si>
  <si>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</si>
  <si>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</si>
  <si>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</si>
  <si>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</si>
  <si>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</si>
  <si>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</si>
  <si>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</si>
  <si>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</si>
  <si>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</si>
  <si>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</si>
  <si>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</si>
  <si>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</si>
  <si>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</si>
  <si>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</si>
  <si>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</si>
  <si>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</si>
  <si>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</si>
  <si>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</si>
  <si>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</si>
  <si>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</si>
  <si>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</si>
  <si>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</si>
  <si>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</si>
  <si>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</si>
  <si>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</si>
  <si>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</si>
  <si>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</si>
  <si>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</si>
  <si>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</si>
  <si>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</si>
  <si>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</si>
  <si>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</si>
  <si>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</si>
  <si>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</si>
  <si>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</si>
  <si>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</si>
  <si>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</si>
  <si>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</si>
  <si>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</si>
  <si>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</si>
  <si>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</si>
  <si>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</si>
  <si>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</si>
  <si>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</si>
  <si>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</si>
  <si>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</si>
  <si>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</si>
  <si>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</si>
  <si>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</si>
  <si>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</si>
  <si>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</si>
  <si>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</si>
  <si>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</si>
  <si>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</si>
  <si>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</si>
  <si>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</si>
  <si>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</si>
  <si>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</si>
  <si>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</si>
  <si>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</si>
  <si>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</si>
  <si>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</si>
  <si>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</si>
  <si>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</si>
  <si>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</si>
  <si>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</si>
  <si>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</si>
  <si>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</si>
  <si>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</si>
  <si>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</si>
  <si>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</si>
  <si>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</si>
  <si>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</si>
  <si>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</si>
  <si>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</si>
  <si>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</si>
  <si>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</si>
  <si>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</si>
  <si>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</si>
  <si>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</si>
  <si>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</si>
  <si>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</si>
  <si>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</si>
  <si>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</si>
  <si>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</si>
  <si>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</si>
  <si>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</si>
  <si>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</si>
  <si>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</si>
  <si>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</si>
  <si>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</si>
  <si>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</si>
  <si>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</si>
  <si>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</si>
  <si>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</si>
  <si>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</si>
  <si>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</si>
  <si>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</si>
  <si>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</si>
  <si>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</si>
  <si>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</si>
  <si>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</si>
  <si>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</si>
  <si>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</si>
  <si>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</si>
  <si>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</si>
  <si>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</si>
  <si>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</si>
  <si>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</si>
  <si>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</si>
  <si>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</si>
  <si>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</si>
  <si>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</si>
  <si>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</si>
  <si>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</si>
  <si>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</si>
  <si>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</si>
  <si>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</si>
  <si>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</si>
  <si>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</si>
  <si>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</si>
  <si>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</si>
  <si>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</si>
  <si>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</si>
  <si>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</si>
  <si>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</si>
  <si>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</si>
  <si>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</si>
  <si>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</si>
  <si>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</si>
  <si>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</si>
  <si>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</si>
  <si>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</si>
  <si>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</si>
  <si>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</si>
  <si>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</si>
  <si>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</si>
  <si>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</si>
  <si>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</si>
  <si>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</si>
  <si>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</si>
  <si>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</si>
  <si>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</si>
  <si>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</si>
  <si>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</si>
  <si>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</si>
  <si>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</si>
  <si>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</si>
  <si>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</si>
  <si>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</si>
  <si>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</si>
  <si>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</si>
  <si>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</si>
  <si>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</si>
  <si>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</si>
  <si>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</si>
  <si>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</si>
  <si>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</si>
  <si>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</si>
  <si>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</si>
  <si>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</si>
  <si>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</si>
  <si>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</si>
  <si>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</si>
  <si>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</si>
  <si>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</si>
  <si>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</si>
  <si>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</si>
  <si>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</si>
  <si>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</si>
  <si>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</si>
  <si>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</si>
  <si>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</si>
  <si>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</si>
  <si>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</si>
  <si>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</si>
  <si>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</si>
  <si>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</si>
  <si>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</si>
  <si>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</si>
  <si>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</si>
  <si>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</si>
  <si>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</si>
  <si>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</si>
  <si>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</si>
  <si>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</si>
  <si>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</si>
  <si>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</si>
  <si>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</si>
  <si>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</si>
  <si>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</si>
  <si>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</si>
  <si>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</si>
  <si>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</si>
  <si>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</si>
  <si>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</si>
  <si>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</si>
  <si>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</si>
  <si>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</si>
  <si>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</si>
  <si>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</si>
  <si>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</si>
  <si>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</si>
  <si>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</si>
  <si>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</si>
  <si>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</si>
  <si>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</si>
  <si>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</si>
  <si>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</si>
  <si>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</si>
  <si>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</si>
  <si>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</si>
  <si>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</si>
  <si>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</si>
  <si>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</si>
  <si>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</si>
  <si>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</si>
  <si>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</si>
  <si>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</si>
  <si>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</si>
  <si>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</si>
  <si>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</si>
  <si>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</si>
  <si>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</si>
  <si>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</si>
  <si>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</si>
  <si>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</si>
  <si>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</si>
  <si>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</si>
  <si>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</si>
  <si>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</si>
  <si>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</si>
  <si>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</si>
  <si>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</si>
  <si>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</si>
  <si>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</si>
  <si>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</si>
  <si>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</si>
  <si>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</si>
  <si>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</si>
  <si>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</si>
  <si>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</si>
  <si>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</si>
  <si>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</si>
  <si>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</si>
  <si>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</si>
  <si>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</si>
  <si>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</si>
  <si>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</si>
  <si>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</si>
  <si>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</si>
  <si>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</si>
  <si>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</si>
  <si>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</si>
  <si>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</si>
  <si>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</si>
  <si>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</si>
  <si>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</si>
  <si>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</si>
  <si>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</si>
  <si>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</si>
  <si>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</si>
  <si>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</si>
  <si>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</si>
  <si>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</si>
  <si>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</si>
  <si>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</si>
  <si>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</si>
  <si>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</si>
  <si>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</si>
  <si>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</si>
  <si>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</si>
  <si>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</si>
  <si>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</si>
  <si>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</si>
  <si>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</si>
  <si>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</si>
  <si>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</si>
  <si>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</si>
  <si>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</si>
  <si>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</si>
  <si>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</si>
  <si>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</si>
  <si>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</si>
  <si>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</si>
  <si>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</si>
  <si>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</si>
  <si>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</si>
  <si>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</si>
  <si>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</si>
  <si>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</si>
  <si>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</si>
  <si>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</si>
  <si>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</si>
  <si>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</si>
  <si>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</si>
  <si>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</si>
  <si>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</si>
  <si>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</si>
  <si>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</si>
  <si>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</si>
  <si>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</si>
  <si>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</si>
  <si>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</si>
  <si>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</si>
  <si>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</si>
  <si>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</si>
  <si>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</si>
  <si>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</si>
  <si>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</si>
  <si>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</si>
  <si>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</si>
  <si>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</si>
  <si>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</si>
  <si>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</si>
  <si>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</si>
  <si>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</si>
  <si>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</si>
  <si>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</si>
  <si>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</si>
  <si>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</si>
  <si>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</si>
  <si>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</si>
  <si>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</si>
  <si>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</si>
  <si>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</si>
  <si>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</si>
  <si>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</si>
  <si>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</si>
  <si>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</si>
  <si>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</si>
  <si>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</si>
  <si>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</si>
  <si>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</si>
  <si>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</si>
  <si>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</si>
  <si>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</si>
  <si>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</si>
  <si>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</si>
  <si>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</si>
  <si>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</si>
  <si>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</si>
  <si>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</si>
  <si>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</si>
  <si>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</si>
  <si>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</si>
  <si>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</si>
  <si>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</si>
  <si>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</si>
  <si>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</si>
  <si>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</si>
  <si>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</si>
  <si>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</si>
  <si>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</si>
  <si>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</si>
  <si>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</si>
  <si>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</si>
  <si>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</si>
  <si>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</si>
  <si>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</si>
  <si>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</si>
  <si>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</si>
  <si>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</si>
  <si>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</si>
  <si>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</si>
  <si>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</si>
  <si>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</si>
  <si>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</si>
  <si>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</si>
  <si>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</si>
  <si>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</si>
  <si>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</si>
  <si>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</si>
  <si>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</si>
  <si>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</si>
  <si>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</si>
  <si>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</si>
  <si>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</si>
  <si>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</si>
  <si>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</si>
  <si>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</si>
  <si>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</si>
  <si>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</si>
  <si>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</si>
  <si>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</si>
  <si>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</si>
  <si>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</si>
  <si>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</si>
  <si>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</si>
  <si>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</si>
  <si>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</si>
  <si>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</si>
  <si>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</si>
  <si>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</si>
  <si>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</si>
  <si>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</si>
  <si>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</si>
  <si>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</si>
  <si>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</si>
  <si>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</si>
  <si>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</si>
  <si>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</si>
  <si>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</si>
  <si>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</si>
  <si>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</si>
  <si>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</si>
  <si>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</si>
  <si>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</si>
  <si>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</si>
  <si>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</si>
  <si>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</si>
  <si>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</si>
  <si>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</si>
  <si>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</si>
  <si>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</si>
  <si>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</si>
  <si>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</si>
  <si>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</si>
  <si>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</si>
  <si>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</si>
  <si>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</si>
  <si>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</si>
  <si>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</si>
  <si>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</si>
  <si>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</si>
  <si>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</si>
  <si>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</si>
  <si>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</si>
  <si>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</si>
  <si>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</si>
  <si>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</si>
  <si>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</si>
  <si>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</si>
  <si>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</si>
  <si>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</si>
  <si>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</si>
  <si>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</si>
  <si>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</si>
  <si>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</si>
  <si>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</si>
  <si>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</si>
  <si>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</si>
  <si>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</si>
  <si>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</si>
  <si>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</si>
  <si>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</si>
  <si>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</si>
  <si>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</si>
  <si>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</si>
  <si>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</si>
  <si>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</si>
  <si>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</si>
  <si>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</si>
  <si>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</si>
  <si>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</si>
  <si>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</si>
  <si>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</si>
  <si>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</si>
  <si>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</si>
  <si>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</si>
  <si>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</si>
  <si>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</si>
  <si>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</si>
  <si>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</si>
  <si>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</si>
  <si>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</si>
  <si>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</si>
  <si>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</si>
  <si>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</si>
  <si>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</si>
  <si>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</si>
  <si>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</si>
  <si>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</si>
  <si>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</si>
  <si>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</si>
  <si>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</si>
  <si>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</si>
  <si>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</si>
  <si>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</si>
  <si>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</si>
  <si>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</si>
  <si>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</si>
  <si>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</si>
  <si>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</si>
  <si>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</si>
  <si>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</si>
  <si>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</si>
  <si>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</si>
  <si>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</si>
  <si>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</si>
  <si>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</si>
  <si>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</si>
  <si>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</si>
  <si>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</si>
  <si>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</si>
  <si>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</si>
  <si>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</si>
  <si>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</si>
  <si>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</si>
  <si>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</si>
  <si>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</si>
  <si>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</si>
  <si>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</si>
  <si>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</si>
  <si>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</si>
  <si>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</si>
  <si>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</si>
  <si>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</si>
  <si>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</si>
  <si>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</si>
  <si>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</si>
  <si>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</si>
  <si>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</si>
  <si>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</si>
  <si>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</si>
  <si>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</si>
  <si>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</si>
  <si>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</si>
  <si>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</si>
  <si>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</si>
  <si>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</si>
  <si>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</si>
  <si>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</si>
  <si>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</si>
  <si>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</si>
  <si>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</si>
  <si>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</si>
  <si>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</si>
  <si>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</si>
  <si>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</si>
  <si>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</si>
  <si>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</si>
  <si>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</si>
  <si>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</si>
  <si>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</si>
  <si>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</si>
  <si>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</si>
  <si>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</si>
  <si>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</si>
  <si>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</si>
  <si>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</si>
  <si>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</si>
  <si>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</si>
  <si>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</si>
  <si>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</si>
  <si>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</si>
  <si>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</si>
  <si>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</si>
  <si>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</si>
  <si>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</si>
  <si>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</si>
  <si>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</si>
  <si>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</si>
  <si>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</si>
  <si>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</si>
  <si>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</si>
  <si>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</si>
  <si>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</si>
  <si>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</si>
  <si>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</si>
  <si>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</si>
  <si>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</si>
  <si>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</si>
  <si>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</si>
  <si>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</si>
  <si>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</si>
  <si>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</si>
  <si>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</si>
  <si>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</si>
  <si>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</si>
  <si>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</si>
  <si>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</si>
  <si>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</si>
  <si>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</si>
  <si>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</si>
  <si>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</si>
  <si>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</si>
  <si>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</si>
  <si>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</si>
  <si>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</si>
  <si>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</si>
  <si>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</si>
  <si>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</si>
  <si>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</si>
  <si>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</si>
  <si>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</si>
  <si>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</si>
  <si>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</si>
  <si>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</si>
  <si>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</si>
  <si>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</si>
  <si>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</si>
  <si>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</si>
  <si>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</si>
  <si>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</si>
  <si>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</si>
  <si>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</si>
  <si>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</si>
  <si>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</si>
  <si>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</si>
  <si>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</si>
  <si>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</si>
  <si>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</si>
  <si>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</si>
  <si>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</si>
  <si>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</si>
  <si>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</si>
  <si>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</si>
  <si>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</si>
  <si>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</si>
  <si>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</si>
  <si>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</si>
  <si>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</si>
  <si>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</si>
  <si>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</si>
  <si>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</si>
  <si>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</si>
  <si>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</si>
  <si>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</si>
  <si>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</si>
  <si>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</si>
  <si>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</si>
  <si>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</si>
  <si>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</si>
  <si>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</si>
  <si>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</si>
  <si>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</si>
  <si>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</si>
  <si>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</si>
  <si>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</si>
  <si>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</si>
  <si>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</si>
  <si>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</si>
  <si>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</si>
  <si>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</si>
  <si>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</si>
  <si>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</si>
  <si>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</si>
  <si>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</si>
  <si>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</si>
  <si>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</si>
  <si>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</si>
  <si>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</si>
  <si>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</si>
  <si>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</si>
  <si>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</si>
  <si>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</si>
  <si>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</si>
  <si>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</si>
  <si>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</si>
  <si>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</si>
  <si>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</si>
  <si>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</si>
  <si>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</si>
  <si>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</si>
  <si>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</si>
  <si>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</si>
  <si>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</si>
  <si>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</si>
  <si>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</si>
  <si>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</si>
  <si>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</si>
  <si>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</si>
  <si>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</si>
  <si>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</si>
  <si>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</si>
  <si>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</si>
  <si>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</si>
  <si>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</si>
  <si>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</si>
  <si>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</si>
  <si>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</si>
  <si>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</si>
  <si>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</si>
  <si>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</si>
  <si>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</si>
  <si>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</si>
  <si>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</si>
  <si>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</si>
  <si>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</si>
  <si>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</si>
  <si>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</si>
  <si>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</si>
  <si>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</si>
  <si>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</si>
  <si>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</si>
  <si>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</si>
  <si>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</si>
  <si>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</si>
  <si>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</si>
  <si>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</si>
  <si>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</si>
  <si>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</si>
  <si>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</si>
  <si>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</si>
  <si>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</si>
  <si>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</si>
  <si>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</si>
  <si>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</si>
  <si>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</si>
  <si>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</si>
  <si>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</si>
  <si>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</si>
  <si>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</si>
  <si>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</si>
  <si>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</si>
  <si>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</si>
  <si>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</si>
  <si>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</si>
  <si>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</si>
  <si>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</si>
  <si>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</si>
  <si>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</si>
  <si>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</si>
  <si>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</si>
  <si>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</si>
  <si>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</si>
  <si>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</si>
  <si>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</si>
  <si>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</si>
  <si>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</si>
  <si>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</si>
  <si>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</si>
  <si>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</si>
  <si>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</si>
  <si>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</si>
  <si>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</si>
  <si>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</si>
  <si>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</si>
  <si>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</si>
  <si>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</si>
  <si>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</si>
  <si>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</si>
  <si>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</si>
  <si>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</si>
  <si>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</si>
  <si>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</si>
  <si>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</si>
  <si>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</si>
  <si>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</si>
  <si>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</si>
  <si>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</si>
  <si>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</si>
  <si>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</si>
  <si>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</si>
  <si>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</si>
  <si>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</si>
  <si>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</si>
  <si>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</si>
  <si>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</si>
  <si>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</si>
  <si>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</si>
  <si>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</si>
  <si>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</si>
  <si>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</si>
  <si>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</si>
  <si>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</si>
  <si>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</si>
  <si>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</si>
  <si>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</si>
  <si>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</si>
  <si>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</si>
  <si>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</si>
  <si>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</si>
  <si>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</si>
  <si>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</si>
  <si>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</si>
  <si>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</si>
  <si>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</si>
  <si>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</si>
  <si>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</si>
  <si>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</si>
  <si>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</si>
  <si>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</si>
  <si>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</si>
  <si>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</si>
  <si>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</si>
  <si>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</si>
  <si>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</si>
  <si>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</si>
  <si>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</si>
  <si>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</si>
  <si>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</si>
  <si>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</si>
  <si>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</si>
  <si>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</si>
  <si>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</si>
  <si>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</si>
  <si>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</si>
  <si>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</si>
  <si>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</si>
  <si>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</si>
  <si>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</si>
  <si>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</si>
  <si>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</si>
  <si>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</si>
  <si>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</si>
  <si>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</si>
  <si>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</si>
  <si>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</si>
  <si>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</si>
  <si>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</si>
  <si>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</si>
  <si>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</si>
  <si>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</si>
  <si>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</si>
  <si>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</si>
  <si>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</si>
  <si>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</si>
  <si>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</si>
  <si>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</si>
  <si>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</si>
  <si>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</si>
  <si>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</si>
  <si>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</si>
  <si>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</si>
  <si>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</si>
  <si>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</si>
  <si>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</si>
  <si>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</si>
  <si>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</si>
  <si>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</si>
  <si>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</si>
  <si>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</si>
  <si>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</si>
  <si>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</si>
  <si>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</si>
  <si>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</si>
  <si>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</si>
  <si>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</si>
  <si>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</si>
  <si>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</si>
  <si>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</si>
  <si>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</si>
  <si>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</si>
  <si>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</si>
  <si>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</si>
  <si>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</si>
  <si>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</si>
  <si>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</si>
  <si>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</si>
  <si>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</si>
  <si>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</si>
  <si>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</si>
  <si>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</si>
  <si>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</si>
  <si>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</si>
  <si>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</si>
  <si>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</si>
  <si>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</si>
  <si>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</si>
  <si>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</si>
  <si>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</si>
  <si>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</si>
  <si>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</si>
  <si>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</si>
  <si>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</si>
  <si>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</si>
  <si>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</si>
  <si>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</si>
  <si>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</si>
  <si>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</si>
  <si>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</si>
  <si>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</si>
  <si>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</si>
  <si>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</si>
  <si>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</si>
  <si>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</si>
  <si>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</si>
  <si>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</si>
  <si>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</si>
  <si>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</si>
  <si>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</si>
  <si>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</si>
  <si>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</si>
  <si>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</si>
  <si>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</si>
  <si>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</si>
  <si>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</si>
  <si>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</si>
  <si>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</si>
  <si>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</si>
  <si>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</si>
  <si>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</si>
  <si>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</si>
  <si>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</si>
  <si>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</si>
  <si>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</si>
  <si>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</si>
  <si>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</si>
  <si>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</si>
  <si>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</si>
  <si>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</si>
  <si>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</si>
  <si>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</si>
  <si>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</si>
  <si>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</si>
  <si>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</si>
  <si>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</si>
  <si>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</si>
  <si>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</si>
  <si>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</si>
  <si>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</si>
  <si>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</si>
  <si>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</si>
  <si>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</si>
  <si>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</si>
  <si>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</si>
  <si>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</si>
  <si>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</si>
  <si>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</si>
  <si>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</si>
  <si>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</si>
  <si>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</si>
  <si>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</si>
  <si>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</si>
  <si>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</si>
  <si>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</si>
  <si>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</si>
  <si>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</si>
  <si>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</si>
  <si>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</si>
  <si>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</si>
  <si>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</si>
  <si>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</si>
  <si>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</si>
  <si>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</si>
  <si>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</si>
  <si>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</si>
  <si>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</si>
  <si>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</si>
  <si>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</si>
  <si>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</si>
  <si>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</si>
  <si>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</si>
  <si>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</si>
  <si>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</si>
  <si>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</si>
  <si>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</si>
  <si>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</si>
  <si>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</si>
  <si>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</si>
  <si>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</si>
  <si>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</si>
  <si>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</si>
  <si>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</si>
  <si>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</si>
  <si>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</si>
  <si>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</si>
  <si>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</si>
  <si>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</si>
  <si>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</si>
  <si>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</si>
  <si>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</si>
  <si>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</si>
  <si>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</si>
  <si>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</si>
  <si>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</si>
  <si>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</si>
  <si>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</si>
  <si>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</si>
  <si>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</si>
  <si>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</si>
  <si>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</si>
  <si>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</si>
  <si>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</si>
  <si>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</si>
  <si>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</si>
  <si>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</si>
  <si>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</si>
  <si>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</si>
  <si>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</si>
  <si>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</si>
  <si>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</si>
  <si>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</si>
  <si>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</si>
  <si>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</si>
  <si>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</si>
  <si>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</si>
  <si>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</si>
  <si>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</si>
  <si>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</si>
  <si>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</si>
  <si>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</si>
  <si>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</si>
  <si>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</si>
  <si>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</si>
  <si>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</si>
  <si>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</si>
  <si>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</si>
  <si>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</si>
  <si>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</si>
  <si>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</si>
  <si>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</si>
  <si>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</si>
  <si>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</si>
  <si>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</si>
  <si>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</si>
  <si>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</si>
  <si>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</si>
  <si>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</si>
  <si>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</si>
  <si>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</si>
  <si>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</si>
  <si>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</si>
  <si>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</si>
  <si>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</si>
  <si>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</si>
  <si>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</si>
  <si>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</si>
  <si>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</si>
  <si>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</si>
  <si>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</si>
  <si>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</si>
  <si>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</si>
  <si>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</si>
  <si>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</si>
  <si>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</si>
  <si>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</si>
  <si>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</si>
  <si>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</si>
  <si>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</si>
  <si>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</si>
  <si>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</si>
  <si>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</si>
  <si>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</si>
  <si>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</si>
  <si>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</si>
  <si>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</si>
  <si>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</si>
  <si>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</si>
  <si>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</si>
  <si>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</si>
  <si>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</si>
  <si>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</si>
  <si>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</si>
  <si>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</si>
  <si>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</si>
  <si>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</si>
  <si>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</si>
  <si>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</si>
  <si>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</si>
  <si>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</si>
  <si>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</si>
  <si>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</si>
  <si>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</si>
  <si>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</si>
  <si>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</si>
  <si>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</si>
  <si>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</si>
  <si>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</si>
  <si>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</si>
  <si>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</si>
  <si>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</si>
  <si>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</si>
  <si>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</si>
  <si>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</si>
  <si>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</si>
  <si>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</si>
  <si>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</si>
  <si>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</si>
  <si>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</si>
  <si>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</si>
  <si>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</si>
  <si>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</si>
  <si>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</si>
  <si>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</si>
  <si>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</si>
  <si>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</si>
  <si>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</si>
  <si>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</si>
  <si>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</si>
  <si>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</si>
  <si>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</si>
  <si>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</si>
  <si>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</si>
  <si>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</si>
  <si>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</si>
  <si>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</si>
  <si>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</si>
  <si>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</si>
  <si>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</si>
  <si>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</si>
  <si>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</si>
  <si>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</si>
  <si>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</si>
  <si>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</si>
  <si>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</si>
  <si>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</si>
  <si>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</si>
  <si>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</si>
  <si>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</si>
  <si>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</si>
  <si>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</si>
  <si>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</si>
  <si>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</si>
  <si>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</si>
  <si>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</si>
  <si>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</si>
  <si>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</si>
  <si>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</si>
  <si>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</si>
  <si>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</si>
  <si>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</si>
  <si>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</si>
  <si>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</si>
  <si>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</si>
  <si>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</si>
  <si>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</si>
  <si>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</si>
  <si>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</si>
  <si>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</si>
  <si>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</si>
  <si>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</si>
  <si>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</si>
  <si>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</si>
  <si>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</si>
  <si>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</si>
  <si>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</si>
  <si>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</si>
  <si>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</si>
  <si>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</si>
  <si>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</si>
  <si>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</si>
  <si>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</si>
  <si>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</si>
  <si>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</si>
  <si>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</si>
  <si>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</si>
  <si>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</si>
  <si>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</si>
  <si>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</si>
  <si>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</si>
  <si>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</si>
  <si>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</si>
  <si>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</si>
  <si>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</si>
  <si>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</si>
  <si>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</si>
  <si>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</si>
  <si>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</si>
  <si>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</si>
  <si>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</si>
  <si>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</si>
  <si>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</si>
  <si>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</si>
  <si>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</si>
  <si>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</si>
  <si>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</si>
  <si>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</si>
  <si>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</si>
  <si>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</si>
  <si>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</si>
  <si>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</si>
  <si>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</si>
  <si>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</si>
  <si>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</si>
  <si>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</si>
  <si>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</si>
  <si>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</si>
  <si>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</si>
  <si>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</si>
  <si>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</si>
  <si>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</si>
  <si>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</si>
  <si>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</si>
  <si>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</si>
  <si>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</si>
  <si>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</si>
  <si>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</si>
  <si>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</si>
  <si>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</si>
  <si>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</si>
  <si>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</si>
  <si>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</si>
  <si>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</si>
  <si>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</si>
  <si>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</si>
  <si>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</si>
  <si>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</si>
  <si>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</si>
  <si>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</si>
  <si>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</si>
  <si>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</si>
  <si>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</si>
  <si>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</si>
  <si>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</si>
  <si>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</si>
  <si>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</si>
  <si>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</si>
  <si>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</si>
  <si>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</si>
  <si>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</si>
  <si>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</si>
  <si>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</si>
  <si>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</si>
  <si>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</si>
  <si>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</si>
  <si>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</si>
  <si>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</si>
  <si>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</si>
  <si>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</si>
  <si>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</si>
  <si>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</si>
  <si>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</si>
  <si>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</si>
  <si>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</si>
  <si>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</si>
  <si>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</si>
  <si>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</si>
  <si>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</si>
  <si>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</si>
  <si>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</si>
  <si>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</si>
  <si>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</si>
  <si>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</si>
  <si>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</si>
  <si>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</si>
  <si>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</si>
  <si>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</si>
  <si>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</si>
  <si>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</si>
  <si>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</si>
  <si>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</si>
  <si>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</si>
  <si>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</si>
  <si>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</si>
  <si>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</si>
  <si>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</si>
  <si>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</si>
  <si>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</si>
  <si>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</si>
  <si>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</si>
  <si>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</si>
  <si>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</si>
  <si>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</si>
  <si>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</si>
  <si>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</si>
  <si>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</si>
  <si>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</si>
  <si>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</si>
  <si>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</si>
  <si>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</si>
  <si>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</si>
  <si>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</si>
  <si>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</si>
  <si>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</si>
  <si>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</si>
  <si>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</si>
  <si>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</si>
  <si>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</si>
  <si>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</si>
  <si>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</si>
  <si>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</si>
  <si>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</si>
  <si>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</si>
  <si>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</si>
  <si>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</si>
  <si>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</si>
  <si>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</si>
  <si>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</si>
  <si>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</si>
  <si>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</si>
  <si>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</si>
  <si>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</si>
  <si>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</si>
  <si>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</si>
  <si>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</si>
  <si>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</si>
  <si>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</si>
  <si>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</si>
  <si>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</si>
  <si>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</si>
  <si>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</si>
  <si>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</si>
  <si>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</si>
  <si>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</si>
  <si>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</si>
  <si>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</si>
  <si>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</si>
  <si>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</si>
  <si>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</si>
  <si>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</si>
  <si>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</si>
  <si>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</si>
  <si>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</si>
  <si>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</si>
  <si>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</si>
  <si>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</si>
  <si>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</si>
  <si>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</si>
  <si>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</si>
  <si>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</si>
  <si>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</si>
  <si>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</si>
  <si>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</si>
  <si>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</si>
  <si>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</si>
  <si>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</si>
  <si>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</si>
  <si>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</si>
  <si>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</si>
  <si>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</si>
  <si>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</si>
  <si>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</si>
  <si>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</si>
  <si>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</si>
  <si>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</si>
  <si>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</si>
  <si>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</si>
  <si>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</si>
  <si>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</si>
  <si>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</si>
  <si>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</si>
  <si>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</si>
  <si>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</si>
  <si>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</si>
  <si>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</si>
  <si>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</si>
  <si>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</si>
  <si>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</si>
  <si>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</si>
  <si>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</si>
  <si>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</si>
  <si>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</si>
  <si>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</si>
  <si>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</si>
  <si>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</si>
  <si>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</si>
  <si>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</si>
  <si>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</si>
  <si>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</si>
  <si>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</si>
  <si>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</si>
  <si>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</si>
  <si>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</si>
  <si>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</si>
  <si>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</si>
  <si>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</si>
  <si>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</si>
  <si>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</si>
  <si>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</si>
  <si>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</si>
  <si>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</si>
  <si>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</si>
  <si>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</si>
  <si>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</si>
  <si>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</si>
  <si>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</si>
  <si>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</si>
  <si>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</si>
  <si>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</si>
  <si>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</si>
  <si>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</si>
  <si>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</si>
  <si>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</si>
  <si>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</si>
  <si>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</si>
  <si>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</si>
  <si>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</si>
  <si>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</si>
  <si>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</si>
  <si>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</si>
  <si>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</si>
  <si>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</si>
  <si>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</si>
  <si>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</si>
  <si>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</si>
  <si>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</si>
  <si>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</si>
  <si>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</si>
  <si>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</si>
  <si>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</si>
  <si>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</si>
  <si>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</si>
  <si>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</si>
  <si>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</si>
  <si>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</si>
  <si>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</si>
  <si>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</si>
  <si>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</si>
  <si>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</si>
  <si>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</si>
  <si>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</si>
  <si>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</si>
  <si>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</si>
  <si>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</si>
  <si>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</si>
  <si>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</si>
  <si>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</si>
  <si>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</si>
  <si>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</si>
  <si>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</si>
  <si>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</si>
  <si>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</si>
  <si>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</si>
  <si>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</si>
  <si>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</si>
  <si>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</si>
  <si>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</si>
  <si>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</si>
  <si>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</si>
  <si>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</si>
  <si>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</si>
  <si>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</si>
  <si>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</si>
  <si>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</si>
  <si>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</si>
  <si>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</si>
  <si>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</si>
  <si>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</si>
  <si>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</si>
  <si>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</si>
  <si>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</si>
  <si>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</si>
  <si>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</si>
  <si>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</si>
  <si>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</si>
  <si>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</si>
  <si>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</si>
  <si>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</si>
  <si>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</si>
  <si>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</si>
  <si>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</si>
  <si>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</si>
  <si>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</si>
  <si>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</si>
  <si>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</si>
  <si>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</si>
  <si>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</si>
  <si>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</si>
  <si>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</si>
  <si>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</si>
  <si>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</si>
  <si>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</si>
  <si>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</si>
  <si>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</si>
  <si>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</si>
  <si>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</si>
  <si>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</si>
  <si>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</si>
  <si>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</si>
  <si>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</si>
  <si>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</si>
  <si>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</si>
  <si>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</si>
  <si>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</si>
  <si>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</si>
  <si>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</si>
  <si>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</si>
  <si>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</si>
  <si>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</si>
  <si>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</si>
  <si>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</si>
  <si>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</si>
  <si>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</si>
  <si>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</si>
  <si>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</si>
  <si>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</si>
  <si>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</si>
  <si>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</si>
  <si>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</si>
  <si>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</si>
  <si>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</si>
  <si>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</si>
  <si>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</si>
  <si>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</si>
  <si>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</si>
  <si>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</si>
  <si>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</si>
  <si>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</si>
  <si>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</si>
  <si>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</si>
  <si>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</si>
  <si>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</si>
  <si>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</si>
  <si>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</si>
  <si>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</si>
  <si>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</si>
  <si>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</si>
  <si>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</si>
  <si>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</si>
  <si>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</si>
  <si>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</si>
  <si>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</si>
  <si>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</si>
  <si>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</si>
  <si>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</si>
  <si>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</si>
  <si>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</si>
  <si>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</si>
  <si>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</si>
  <si>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</si>
  <si>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</si>
  <si>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</si>
  <si>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</si>
  <si>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</si>
  <si>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</si>
  <si>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</si>
  <si>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</si>
  <si>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</si>
  <si>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</si>
  <si>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</si>
  <si>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</si>
  <si>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</si>
  <si>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</si>
  <si>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</si>
  <si>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</si>
  <si>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</si>
  <si>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</si>
  <si>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</si>
  <si>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</si>
  <si>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</si>
  <si>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</si>
  <si>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</si>
  <si>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</si>
  <si>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</si>
  <si>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</si>
  <si>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</si>
  <si>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</si>
  <si>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</si>
  <si>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</si>
  <si>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</si>
  <si>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</si>
  <si>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</si>
  <si>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</si>
  <si>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</si>
  <si>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</si>
  <si>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</si>
  <si>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</si>
  <si>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</si>
  <si>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</si>
  <si>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</si>
  <si>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</si>
  <si>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</si>
  <si>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</si>
  <si>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</si>
  <si>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</si>
  <si>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</si>
  <si>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</si>
  <si>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</si>
  <si>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</si>
  <si>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</si>
  <si>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</si>
  <si>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</si>
  <si>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</si>
  <si>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</si>
  <si>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</si>
  <si>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</si>
  <si>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</si>
  <si>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</si>
  <si>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</si>
  <si>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</si>
  <si>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</si>
  <si>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</si>
  <si>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</si>
  <si>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</si>
  <si>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</si>
  <si>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</si>
  <si>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</si>
  <si>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</si>
  <si>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</si>
  <si>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</si>
  <si>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</si>
  <si>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</si>
  <si>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</si>
  <si>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</si>
  <si>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</si>
  <si>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</si>
  <si>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</si>
  <si>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</si>
  <si>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</si>
  <si>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</si>
  <si>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</si>
  <si>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</si>
  <si>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</si>
  <si>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</si>
  <si>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</si>
  <si>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</si>
  <si>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</si>
  <si>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</si>
  <si>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</si>
  <si>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</si>
  <si>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</si>
  <si>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</si>
  <si>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</si>
  <si>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</si>
  <si>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</si>
  <si>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</si>
  <si>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</si>
  <si>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</si>
  <si>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</si>
  <si>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</si>
  <si>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</si>
  <si>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</si>
  <si>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</si>
  <si>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</si>
  <si>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</si>
  <si>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</si>
  <si>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</si>
  <si>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</si>
  <si>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</si>
  <si>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</si>
  <si>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</si>
  <si>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</si>
  <si>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</si>
  <si>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</si>
  <si>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</si>
  <si>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</si>
  <si>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</si>
  <si>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</si>
  <si>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</si>
  <si>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</si>
  <si>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</si>
  <si>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</si>
  <si>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</si>
  <si>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</si>
  <si>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</si>
  <si>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</si>
  <si>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</si>
  <si>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</si>
  <si>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</si>
  <si>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</si>
  <si>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</si>
  <si>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</si>
  <si>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</si>
  <si>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</si>
  <si>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</si>
  <si>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</si>
  <si>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</si>
  <si>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</si>
  <si>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</si>
  <si>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</si>
  <si>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</si>
  <si>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</si>
  <si>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</si>
  <si>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</si>
  <si>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</si>
  <si>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</si>
  <si>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</si>
  <si>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</si>
  <si>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</si>
  <si>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</si>
  <si>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</si>
  <si>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</si>
  <si>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</si>
  <si>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</si>
  <si>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</si>
  <si>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</si>
  <si>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</si>
  <si>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</si>
  <si>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</si>
  <si>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</si>
  <si>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</si>
  <si>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</si>
  <si>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</si>
  <si>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</si>
  <si>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</si>
  <si>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</si>
  <si>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</si>
  <si>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</si>
  <si>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</si>
  <si>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</si>
  <si>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</si>
  <si>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</si>
  <si>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</si>
  <si>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</si>
  <si>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</si>
  <si>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</si>
  <si>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</si>
  <si>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</si>
  <si>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</si>
  <si>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</si>
  <si>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</si>
  <si>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</si>
  <si>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</si>
  <si>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</si>
  <si>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</si>
  <si>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</si>
  <si>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</si>
  <si>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</si>
  <si>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</si>
  <si>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</si>
  <si>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</si>
  <si>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</si>
  <si>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</si>
  <si>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</si>
  <si>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</si>
  <si>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</si>
  <si>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</si>
  <si>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</si>
  <si>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</si>
  <si>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</si>
  <si>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</si>
  <si>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</si>
  <si>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</si>
  <si>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</si>
  <si>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</si>
  <si>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</si>
  <si>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</si>
  <si>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</si>
  <si>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</si>
  <si>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</si>
  <si>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</si>
  <si>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</si>
  <si>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</si>
  <si>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</si>
  <si>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</si>
  <si>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</si>
  <si>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</si>
  <si>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</si>
  <si>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</si>
  <si>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</si>
  <si>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</si>
  <si>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</si>
  <si>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</si>
  <si>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</si>
  <si>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</si>
  <si>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</si>
  <si>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</si>
  <si>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</si>
  <si>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</si>
  <si>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</si>
  <si>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</si>
  <si>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</si>
  <si>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</si>
  <si>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</si>
  <si>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</si>
  <si>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</si>
  <si>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</si>
  <si>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</si>
  <si>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</si>
  <si>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</si>
  <si>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</si>
  <si>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</si>
  <si>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</si>
  <si>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</si>
  <si>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</si>
  <si>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</si>
  <si>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</si>
  <si>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</si>
  <si>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</si>
  <si>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</si>
  <si>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</si>
  <si>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</si>
  <si>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</si>
  <si>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</si>
  <si>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</si>
  <si>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</si>
  <si>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</si>
  <si>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</si>
  <si>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</si>
  <si>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</si>
  <si>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</si>
  <si>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</si>
  <si>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</si>
  <si>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</si>
  <si>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</si>
  <si>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</si>
  <si>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</si>
  <si>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</si>
  <si>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</si>
  <si>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</si>
  <si>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</si>
  <si>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</si>
  <si>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</si>
  <si>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</si>
  <si>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</si>
  <si>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</si>
  <si>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</si>
  <si>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</si>
  <si>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</si>
  <si>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</si>
  <si>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</si>
  <si>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</si>
  <si>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</si>
  <si>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</si>
  <si>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</si>
  <si>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</si>
  <si>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</si>
  <si>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</si>
  <si>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</si>
  <si>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</si>
  <si>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</si>
  <si>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</si>
  <si>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</si>
  <si>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</si>
  <si>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</si>
  <si>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</si>
  <si>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</si>
  <si>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</si>
  <si>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</si>
  <si>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</si>
  <si>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</si>
  <si>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</si>
  <si>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</si>
  <si>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</si>
  <si>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</si>
  <si>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</si>
  <si>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</si>
  <si>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</si>
  <si>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</si>
  <si>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</si>
  <si>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</si>
  <si>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</si>
  <si>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</si>
  <si>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</si>
  <si>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</si>
  <si>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</si>
  <si>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</si>
  <si>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</si>
  <si>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</si>
  <si>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</si>
  <si>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</si>
  <si>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</si>
  <si>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</si>
  <si>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</si>
  <si>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</si>
  <si>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</si>
  <si>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</si>
  <si>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</si>
  <si>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</si>
  <si>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</si>
  <si>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</si>
  <si>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</si>
  <si>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</si>
  <si>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</si>
  <si>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</si>
  <si>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</si>
  <si>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</si>
  <si>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</si>
  <si>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</si>
  <si>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</si>
  <si>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</si>
  <si>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</si>
  <si>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</si>
  <si>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</si>
  <si>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</si>
  <si>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</si>
  <si>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</si>
  <si>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</si>
  <si>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</si>
  <si>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</si>
  <si>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</si>
  <si>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</si>
  <si>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</si>
  <si>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</si>
  <si>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</si>
  <si>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</si>
  <si>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</si>
  <si>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</si>
  <si>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</si>
  <si>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</si>
  <si>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</si>
  <si>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</si>
  <si>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</si>
  <si>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</si>
  <si>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</si>
  <si>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</si>
  <si>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</si>
  <si>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</si>
  <si>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</si>
  <si>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</si>
  <si>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</si>
  <si>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</si>
  <si>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</si>
  <si>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</si>
  <si>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</si>
  <si>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</si>
  <si>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</si>
  <si>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</si>
  <si>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</si>
  <si>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</si>
  <si>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</si>
  <si>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</si>
  <si>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</si>
  <si>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</si>
  <si>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</si>
  <si>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</si>
  <si>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</si>
  <si>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</si>
  <si>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</si>
  <si>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</si>
  <si>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</si>
  <si>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</si>
  <si>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</si>
  <si>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</si>
  <si>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</si>
  <si>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</si>
  <si>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</si>
  <si>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</si>
  <si>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</si>
  <si>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</si>
  <si>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</si>
  <si>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</si>
  <si>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</si>
  <si>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</si>
  <si>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</si>
  <si>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</si>
  <si>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</si>
  <si>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</si>
  <si>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</si>
  <si>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</si>
  <si>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</si>
  <si>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</si>
  <si>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</si>
  <si>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</si>
  <si>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</si>
  <si>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</si>
  <si>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</si>
  <si>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</si>
  <si>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</si>
  <si>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</si>
  <si>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</si>
  <si>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</si>
  <si>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</si>
  <si>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</si>
  <si>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</si>
  <si>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</si>
  <si>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</si>
  <si>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</si>
  <si>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</si>
  <si>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</si>
  <si>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</si>
  <si>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</si>
  <si>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</si>
  <si>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</si>
  <si>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</si>
  <si>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</si>
  <si>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</si>
  <si>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</si>
  <si>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</si>
  <si>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</si>
  <si>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</si>
  <si>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</si>
  <si>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</si>
  <si>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</si>
  <si>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</si>
  <si>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</si>
  <si>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</si>
  <si>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</si>
  <si>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</si>
  <si>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</si>
  <si>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</si>
  <si>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</si>
  <si>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</si>
  <si>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</si>
  <si>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</si>
  <si>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</si>
  <si>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</si>
  <si>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</si>
  <si>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</si>
  <si>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</si>
  <si>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</si>
  <si>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</si>
  <si>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</si>
  <si>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</si>
  <si>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</si>
  <si>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</si>
  <si>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</si>
  <si>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</si>
  <si>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</si>
  <si>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</si>
  <si>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</si>
  <si>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</si>
  <si>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</si>
  <si>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</si>
  <si>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</si>
  <si>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</si>
  <si>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</si>
  <si>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</si>
  <si>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</si>
  <si>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</si>
  <si>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</si>
  <si>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</si>
  <si>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</si>
  <si>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</si>
  <si>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</si>
  <si>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</si>
  <si>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</si>
  <si>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</si>
  <si>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</si>
  <si>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</si>
  <si>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</si>
  <si>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</si>
  <si>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</si>
  <si>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</si>
  <si>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</si>
  <si>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</si>
  <si>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</si>
  <si>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</si>
  <si>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</si>
  <si>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</si>
  <si>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</si>
  <si>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</si>
  <si>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</si>
  <si>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</si>
  <si>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</si>
  <si>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</si>
  <si>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</si>
  <si>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</si>
  <si>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</si>
  <si>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</si>
  <si>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</si>
  <si>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</si>
  <si>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</si>
  <si>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</si>
  <si>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</si>
  <si>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</si>
  <si>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</si>
  <si>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</si>
  <si>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</si>
  <si>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</si>
  <si>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</si>
  <si>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</si>
  <si>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</si>
  <si>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</si>
  <si>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</si>
  <si>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</si>
  <si>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</si>
  <si>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</si>
  <si>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</si>
  <si>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</si>
  <si>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</si>
  <si>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</si>
  <si>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</si>
  <si>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</si>
  <si>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</si>
  <si>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</si>
  <si>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</si>
  <si>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</si>
  <si>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</si>
  <si>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</si>
  <si>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</si>
  <si>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</si>
  <si>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</si>
  <si>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</si>
  <si>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</si>
  <si>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</si>
  <si>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</si>
  <si>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</si>
  <si>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</si>
  <si>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</si>
  <si>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</si>
  <si>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</si>
  <si>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</si>
  <si>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</si>
  <si>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</si>
  <si>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</si>
  <si>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</si>
  <si>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</si>
  <si>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</si>
  <si>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</si>
  <si>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</si>
  <si>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</si>
  <si>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</si>
  <si>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</si>
  <si>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</si>
  <si>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</si>
  <si>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</si>
  <si>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</si>
  <si>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</si>
  <si>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</si>
  <si>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</si>
  <si>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</si>
  <si>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</si>
  <si>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</si>
  <si>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</si>
  <si>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</si>
  <si>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</si>
  <si>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</si>
  <si>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</si>
  <si>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</si>
  <si>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</si>
  <si>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</si>
  <si>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</si>
  <si>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</si>
  <si>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</si>
  <si>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</si>
  <si>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</si>
  <si>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</si>
  <si>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</si>
  <si>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</si>
  <si>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</si>
  <si>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</si>
  <si>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</si>
  <si>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</si>
  <si>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</si>
  <si>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</si>
  <si>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</si>
  <si>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</si>
  <si>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</si>
  <si>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</si>
  <si>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</si>
  <si>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</si>
  <si>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</si>
  <si>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</si>
  <si>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</si>
  <si>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</si>
  <si>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</si>
  <si>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</si>
  <si>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</si>
  <si>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</si>
  <si>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</si>
  <si>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</si>
  <si>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</si>
  <si>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</si>
  <si>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</si>
  <si>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</si>
  <si>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</si>
  <si>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</si>
  <si>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</si>
  <si>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</si>
  <si>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</si>
  <si>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</si>
  <si>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</si>
  <si>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</si>
  <si>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</si>
  <si>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</si>
  <si>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</si>
  <si>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</si>
  <si>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</si>
  <si>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</si>
  <si>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</si>
  <si>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</si>
  <si>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</si>
  <si>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</si>
  <si>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</si>
  <si>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</si>
  <si>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</si>
  <si>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</si>
  <si>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</si>
  <si>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</si>
  <si>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</si>
  <si>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</si>
  <si>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</si>
  <si>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</si>
  <si>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</si>
  <si>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</si>
  <si>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</si>
  <si>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</si>
  <si>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</si>
  <si>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</si>
  <si>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</si>
  <si>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</si>
  <si>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</si>
  <si>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</si>
  <si>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</si>
  <si>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</si>
  <si>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</si>
  <si>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</si>
  <si>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</si>
  <si>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</si>
  <si>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</si>
  <si>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</si>
  <si>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</si>
  <si>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</si>
  <si>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</si>
  <si>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</si>
  <si>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</si>
  <si>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</si>
  <si>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</si>
  <si>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</si>
  <si>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</si>
  <si>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</si>
  <si>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</si>
  <si>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</si>
  <si>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</si>
  <si>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</si>
  <si>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</si>
  <si>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</si>
  <si>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</si>
  <si>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</si>
  <si>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</si>
  <si>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</si>
  <si>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</si>
  <si>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</si>
  <si>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</si>
  <si>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</si>
  <si>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</si>
  <si>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</si>
  <si>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</si>
  <si>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</si>
  <si>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</si>
  <si>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</si>
  <si>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</si>
  <si>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</si>
  <si>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</si>
  <si>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</si>
  <si>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</si>
  <si>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</si>
  <si>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</si>
  <si>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</si>
  <si>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</si>
  <si>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</si>
  <si>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</si>
  <si>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</si>
  <si>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</si>
  <si>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</si>
  <si>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</si>
  <si>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</si>
  <si>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</si>
  <si>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</si>
  <si>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</si>
  <si>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</si>
  <si>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</si>
  <si>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</si>
  <si>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</si>
  <si>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</si>
  <si>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</si>
  <si>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</si>
  <si>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</si>
  <si>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</si>
  <si>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</si>
  <si>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</si>
  <si>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</si>
  <si>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</si>
  <si>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</si>
  <si>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</si>
  <si>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</si>
  <si>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</si>
  <si>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</si>
  <si>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</si>
  <si>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</si>
  <si>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</si>
  <si>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</si>
  <si>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</si>
  <si>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</si>
  <si>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</si>
  <si>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</si>
  <si>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</si>
  <si>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</si>
  <si>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</si>
  <si>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</si>
  <si>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</si>
  <si>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</si>
  <si>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</si>
  <si>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</si>
  <si>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</si>
  <si>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</si>
  <si>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</si>
  <si>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</si>
  <si>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</si>
  <si>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</si>
  <si>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</si>
  <si>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</si>
  <si>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</si>
  <si>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</si>
  <si>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</si>
  <si>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</si>
  <si>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</si>
  <si>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</si>
  <si>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</si>
  <si>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</si>
  <si>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</si>
  <si>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</si>
  <si>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</si>
  <si>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</si>
  <si>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</si>
  <si>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</si>
  <si>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</si>
  <si>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</si>
  <si>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</si>
  <si>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</si>
  <si>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</si>
  <si>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</si>
  <si>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</si>
  <si>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</si>
  <si>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</si>
  <si>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</si>
  <si>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</si>
  <si>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</si>
  <si>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</si>
  <si>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</si>
  <si>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</si>
  <si>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</si>
  <si>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</si>
  <si>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</si>
  <si>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</si>
  <si>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</si>
  <si>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</si>
  <si>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</si>
  <si>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</si>
  <si>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</si>
  <si>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</si>
  <si>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</si>
  <si>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</si>
  <si>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</si>
  <si>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</si>
  <si>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</si>
  <si>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</si>
  <si>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</si>
  <si>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</si>
  <si>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</si>
  <si>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</si>
  <si>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</si>
  <si>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</si>
  <si>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</si>
  <si>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</si>
  <si>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</si>
  <si>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</si>
  <si>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</si>
  <si>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</si>
  <si>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</si>
  <si>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</si>
  <si>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</si>
  <si>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</si>
  <si>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</si>
  <si>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</si>
  <si>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</si>
  <si>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</si>
  <si>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</si>
  <si>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</si>
  <si>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</si>
  <si>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</si>
  <si>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</si>
  <si>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</si>
  <si>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</si>
  <si>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</si>
  <si>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</si>
  <si>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</si>
  <si>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</si>
  <si>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</si>
  <si>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</si>
  <si>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</si>
  <si>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</si>
  <si>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</si>
  <si>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</si>
  <si>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</si>
  <si>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</si>
  <si>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</si>
  <si>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</si>
  <si>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</si>
  <si>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</si>
  <si>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</si>
  <si>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</si>
  <si>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</si>
  <si>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</si>
  <si>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</si>
  <si>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</si>
  <si>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</si>
  <si>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</si>
  <si>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</si>
  <si>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</si>
  <si>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</si>
  <si>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</si>
  <si>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</si>
  <si>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</si>
  <si>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</si>
  <si>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</si>
  <si>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</si>
  <si>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</si>
  <si>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</si>
  <si>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</si>
  <si>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</si>
  <si>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</si>
  <si>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</si>
  <si>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</si>
  <si>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</si>
  <si>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</si>
  <si>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</si>
  <si>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</si>
  <si>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</si>
  <si>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</si>
  <si>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</si>
  <si>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</si>
  <si>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</si>
  <si>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</si>
  <si>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</si>
  <si>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</si>
  <si>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</si>
  <si>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</si>
  <si>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</si>
  <si>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</si>
  <si>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</si>
  <si>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</si>
  <si>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</si>
  <si>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</si>
  <si>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</si>
  <si>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</si>
  <si>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</si>
  <si>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</si>
  <si>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</si>
  <si>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</si>
  <si>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</si>
  <si>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</si>
  <si>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</si>
  <si>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</si>
  <si>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</si>
  <si>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</si>
  <si>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</si>
  <si>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</si>
  <si>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</si>
  <si>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</si>
  <si>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</si>
  <si>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</si>
  <si>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</si>
  <si>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</si>
  <si>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</si>
  <si>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</si>
  <si>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</si>
  <si>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</si>
  <si>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</si>
  <si>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</si>
  <si>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</si>
  <si>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</si>
  <si>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</si>
  <si>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</si>
  <si>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</si>
  <si>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</si>
  <si>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</si>
  <si>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</si>
  <si>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</si>
  <si>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</si>
  <si>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</si>
  <si>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</si>
  <si>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</si>
  <si>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</si>
  <si>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</si>
  <si>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</si>
  <si>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</si>
  <si>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</si>
  <si>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</si>
  <si>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</si>
  <si>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</si>
  <si>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</si>
  <si>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</si>
  <si>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</si>
  <si>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</si>
  <si>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</si>
  <si>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</si>
  <si>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</si>
  <si>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</si>
  <si>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</si>
  <si>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</si>
  <si>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</si>
  <si>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</si>
  <si>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</si>
  <si>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</si>
  <si>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</si>
  <si>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</si>
  <si>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</si>
  <si>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</si>
  <si>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</si>
  <si>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</si>
  <si>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</si>
  <si>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</si>
  <si>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</si>
  <si>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</si>
  <si>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</si>
  <si>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</si>
  <si>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</si>
  <si>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</si>
  <si>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</si>
  <si>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</si>
  <si>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</si>
  <si>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</si>
  <si>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</si>
  <si>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</si>
  <si>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</si>
  <si>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</si>
  <si>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</si>
  <si>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</si>
  <si>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</si>
  <si>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</si>
  <si>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</si>
  <si>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</si>
  <si>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</si>
  <si>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</si>
  <si>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</si>
  <si>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</si>
  <si>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</si>
  <si>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</si>
  <si>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</si>
  <si>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</si>
  <si>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</si>
  <si>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</si>
  <si>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</si>
  <si>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</si>
  <si>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</si>
  <si>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</si>
  <si>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</si>
  <si>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</si>
  <si>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</si>
  <si>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</si>
  <si>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</si>
  <si>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</si>
  <si>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</si>
  <si>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</si>
  <si>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</si>
  <si>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</si>
  <si>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</si>
  <si>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</si>
  <si>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</si>
  <si>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</si>
  <si>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</si>
  <si>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</si>
  <si>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</si>
  <si>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</si>
  <si>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</si>
  <si>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</si>
  <si>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</si>
  <si>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</si>
  <si>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</si>
  <si>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</si>
  <si>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</si>
  <si>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</si>
  <si>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</si>
  <si>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</si>
  <si>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</si>
  <si>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</si>
  <si>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</si>
  <si>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</si>
  <si>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</si>
  <si>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</si>
  <si>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</si>
  <si>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</si>
  <si>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</si>
  <si>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</si>
  <si>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</si>
  <si>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</si>
  <si>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</si>
  <si>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</si>
  <si>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</si>
  <si>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</si>
  <si>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</si>
  <si>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</si>
  <si>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</si>
  <si>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</si>
  <si>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</si>
  <si>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</si>
  <si>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</si>
  <si>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</si>
  <si>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</si>
  <si>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</si>
  <si>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</si>
  <si>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</si>
  <si>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</si>
  <si>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</si>
  <si>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</si>
  <si>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</si>
  <si>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</si>
  <si>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</si>
  <si>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</si>
  <si>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</si>
  <si>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</si>
  <si>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</si>
  <si>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</si>
  <si>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</si>
  <si>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</si>
  <si>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</si>
  <si>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</si>
  <si>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</si>
  <si>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</si>
  <si>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</si>
  <si>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</si>
  <si>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</si>
  <si>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</si>
  <si>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</si>
  <si>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</si>
  <si>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</si>
  <si>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</si>
  <si>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</si>
  <si>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</si>
  <si>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</si>
  <si>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</si>
  <si>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</si>
  <si>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</si>
  <si>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</si>
  <si>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</si>
  <si>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</si>
  <si>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</si>
  <si>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</si>
  <si>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</si>
  <si>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</si>
  <si>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</si>
  <si>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</si>
  <si>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</si>
  <si>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</si>
  <si>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</si>
  <si>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</si>
  <si>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</si>
  <si>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</si>
  <si>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</si>
  <si>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</si>
  <si>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</si>
  <si>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</si>
  <si>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</si>
  <si>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</si>
  <si>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</si>
  <si>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</si>
  <si>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</si>
  <si>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</si>
  <si>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</si>
  <si>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</si>
  <si>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</si>
  <si>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</si>
  <si>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</si>
  <si>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</si>
  <si>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</si>
  <si>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</si>
  <si>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</si>
  <si>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</si>
  <si>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</si>
  <si>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</si>
  <si>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</si>
  <si>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</si>
  <si>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</si>
  <si>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</si>
  <si>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</si>
  <si>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</si>
  <si>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</si>
  <si>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</si>
  <si>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</si>
  <si>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</si>
  <si>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</si>
  <si>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</si>
  <si>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</si>
  <si>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</si>
  <si>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</si>
  <si>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</si>
  <si>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</si>
  <si>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</si>
  <si>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</si>
  <si>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</si>
  <si>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</si>
  <si>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</si>
  <si>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</si>
  <si>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</si>
  <si>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</si>
  <si>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</si>
  <si>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</si>
  <si>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</si>
  <si>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</si>
  <si>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</si>
  <si>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</si>
  <si>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</si>
  <si>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</si>
  <si>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</si>
  <si>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</si>
  <si>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</si>
  <si>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</si>
  <si>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</si>
  <si>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</si>
  <si>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</si>
  <si>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</si>
  <si>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</si>
  <si>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</si>
  <si>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</si>
  <si>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</si>
  <si>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</si>
  <si>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</si>
  <si>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</si>
  <si>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</si>
  <si>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</si>
  <si>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</si>
  <si>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</si>
  <si>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</si>
  <si>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</si>
  <si>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</si>
  <si>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</si>
  <si>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</si>
  <si>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</si>
  <si>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</si>
  <si>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</si>
  <si>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</si>
  <si>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</si>
  <si>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</si>
  <si>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</si>
  <si>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</si>
  <si>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</si>
  <si>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</si>
  <si>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</si>
  <si>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</si>
  <si>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</si>
  <si>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</si>
  <si>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</si>
  <si>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</si>
  <si>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</si>
  <si>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</si>
  <si>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</si>
  <si>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</si>
  <si>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</si>
  <si>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</si>
  <si>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</si>
  <si>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</si>
  <si>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</si>
  <si>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</si>
  <si>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</si>
  <si>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</si>
  <si>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</si>
  <si>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</si>
  <si>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</si>
  <si>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</si>
  <si>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</si>
  <si>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</si>
  <si>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</si>
  <si>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</si>
  <si>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</si>
  <si>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</si>
  <si>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</si>
  <si>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</si>
  <si>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</si>
  <si>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</si>
  <si>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</si>
  <si>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</si>
  <si>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</si>
  <si>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</si>
  <si>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</si>
  <si>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</si>
  <si>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</si>
  <si>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</si>
  <si>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</si>
  <si>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</si>
  <si>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</si>
  <si>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</si>
  <si>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</si>
  <si>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</si>
  <si>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</si>
  <si>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</si>
  <si>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</si>
  <si>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</si>
  <si>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</si>
  <si>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</si>
  <si>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</si>
  <si>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</si>
  <si>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</si>
  <si>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</si>
  <si>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</si>
  <si>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</si>
  <si>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</si>
  <si>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</si>
  <si>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</si>
  <si>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</si>
  <si>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</si>
  <si>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</si>
  <si>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</si>
  <si>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</si>
  <si>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</si>
  <si>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</si>
  <si>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</si>
  <si>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</si>
  <si>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</si>
  <si>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</si>
  <si>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</si>
  <si>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</si>
  <si>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</si>
  <si>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</si>
  <si>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</si>
  <si>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</si>
  <si>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</si>
  <si>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</si>
  <si>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</si>
  <si>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</si>
  <si>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</si>
  <si>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</si>
  <si>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</si>
  <si>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</si>
  <si>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</si>
  <si>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</si>
  <si>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</si>
  <si>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</si>
  <si>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</si>
  <si>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</si>
  <si>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</si>
  <si>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</si>
  <si>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</si>
  <si>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</si>
  <si>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</si>
  <si>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</si>
  <si>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</si>
  <si>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</si>
  <si>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</si>
  <si>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</si>
  <si>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</si>
  <si>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</si>
  <si>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</si>
  <si>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</si>
  <si>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</si>
  <si>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</si>
  <si>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</si>
  <si>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</si>
  <si>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</si>
  <si>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</si>
  <si>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</si>
  <si>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</si>
  <si>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</si>
  <si>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</si>
  <si>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</si>
  <si>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</si>
  <si>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</si>
  <si>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</si>
  <si>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</si>
  <si>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</si>
  <si>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</si>
  <si>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</si>
  <si>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</si>
  <si>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</si>
  <si>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</si>
  <si>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</si>
  <si>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</si>
  <si>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</si>
  <si>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</si>
  <si>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</si>
  <si>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</si>
  <si>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</si>
  <si>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</si>
  <si>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</si>
  <si>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</si>
  <si>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</si>
  <si>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</si>
  <si>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</si>
  <si>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</si>
  <si>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</si>
  <si>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</si>
  <si>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</si>
  <si>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</si>
  <si>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</si>
  <si>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</si>
  <si>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</si>
  <si>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</si>
  <si>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</si>
  <si>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</si>
  <si>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</si>
  <si>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</si>
  <si>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</si>
  <si>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</si>
  <si>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</si>
  <si>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</si>
  <si>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</si>
  <si>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</si>
  <si>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</si>
  <si>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</si>
  <si>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</si>
  <si>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</si>
  <si>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</si>
  <si>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</si>
  <si>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</si>
  <si>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</si>
  <si>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</si>
  <si>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</si>
  <si>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</si>
  <si>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</si>
  <si>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</si>
  <si>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</si>
  <si>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</si>
  <si>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</si>
  <si>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</si>
  <si>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</si>
  <si>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</si>
  <si>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</si>
  <si>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</si>
  <si>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</si>
  <si>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</si>
  <si>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</si>
  <si>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</si>
  <si>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</si>
  <si>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</si>
  <si>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</si>
  <si>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</si>
  <si>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</si>
  <si>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</si>
  <si>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</si>
  <si>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</si>
  <si>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</si>
  <si>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</si>
  <si>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</si>
  <si>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</si>
  <si>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</si>
  <si>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</si>
  <si>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</si>
  <si>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</si>
  <si>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</si>
  <si>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</si>
  <si>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</si>
  <si>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</si>
  <si>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</si>
  <si>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</si>
  <si>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</si>
  <si>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</si>
  <si>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</si>
  <si>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</si>
  <si>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</si>
  <si>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</si>
  <si>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</si>
  <si>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</si>
  <si>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</si>
  <si>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</si>
  <si>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</si>
  <si>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</si>
  <si>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</si>
  <si>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</si>
  <si>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</si>
  <si>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</si>
  <si>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</si>
  <si>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</si>
  <si>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</si>
  <si>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</si>
  <si>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</si>
  <si>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</si>
  <si>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</si>
  <si>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</si>
  <si>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</si>
  <si>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</si>
  <si>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</si>
  <si>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</si>
  <si>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</si>
  <si>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</si>
  <si>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</si>
  <si>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</si>
  <si>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</si>
  <si>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</si>
  <si>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</si>
  <si>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</si>
  <si>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</si>
  <si>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</si>
  <si>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</si>
  <si>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</si>
  <si>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</si>
  <si>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</si>
  <si>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</si>
  <si>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</si>
  <si>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</si>
  <si>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</si>
  <si>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</si>
  <si>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</si>
  <si>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</si>
  <si>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</si>
  <si>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</si>
  <si>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</si>
  <si>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</si>
  <si>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</si>
  <si>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</si>
  <si>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</si>
  <si>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</si>
  <si>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</si>
  <si>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</si>
  <si>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</si>
  <si>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</si>
  <si>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</si>
  <si>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</si>
  <si>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</si>
  <si>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</si>
  <si>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</si>
  <si>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</si>
  <si>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</si>
  <si>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</si>
  <si>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</si>
  <si>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</si>
  <si>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</si>
  <si>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</si>
  <si>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</si>
  <si>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</si>
  <si>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</si>
  <si>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</si>
  <si>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</si>
  <si>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</si>
  <si>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</si>
  <si>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</si>
  <si>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</si>
  <si>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</si>
  <si>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</si>
  <si>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</si>
  <si>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</si>
  <si>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</si>
  <si>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</si>
  <si>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</si>
  <si>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</si>
  <si>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</si>
  <si>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</si>
  <si>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</si>
  <si>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</si>
  <si>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</si>
  <si>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</si>
  <si>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</si>
  <si>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</si>
  <si>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</si>
  <si>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</si>
  <si>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</si>
  <si>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</si>
  <si>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</si>
  <si>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</si>
  <si>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</si>
  <si>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</si>
  <si>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</si>
  <si>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</si>
  <si>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</si>
  <si>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</si>
  <si>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</si>
  <si>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</si>
  <si>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</si>
  <si>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</si>
  <si>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</si>
  <si>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</si>
  <si>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</si>
  <si>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</si>
  <si>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</si>
  <si>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</si>
  <si>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</si>
  <si>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</si>
  <si>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</si>
  <si>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</si>
  <si>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</si>
  <si>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</si>
  <si>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</si>
  <si>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</si>
  <si>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</si>
  <si>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</si>
  <si>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</si>
  <si>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</si>
  <si>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</si>
  <si>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</si>
  <si>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</si>
  <si>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</si>
  <si>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</si>
  <si>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</si>
  <si>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</si>
  <si>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</si>
  <si>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</si>
  <si>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</si>
  <si>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</si>
  <si>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</si>
  <si>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</si>
  <si>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</si>
  <si>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</si>
  <si>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</si>
  <si>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</si>
  <si>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</si>
  <si>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</si>
  <si>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</si>
  <si>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</si>
  <si>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</si>
  <si>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</si>
  <si>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</si>
  <si>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</si>
  <si>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</si>
  <si>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</si>
  <si>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</si>
  <si>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</si>
  <si>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</si>
  <si>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</si>
  <si>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</si>
  <si>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</si>
  <si>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</si>
  <si>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</si>
  <si>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</si>
  <si>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</si>
  <si>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</si>
  <si>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</si>
  <si>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</si>
  <si>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</si>
  <si>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</si>
  <si>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</si>
  <si>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</si>
  <si>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</si>
  <si>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</si>
  <si>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</si>
  <si>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</si>
  <si>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</si>
  <si>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</si>
  <si>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</si>
  <si>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</si>
  <si>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</si>
  <si>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</si>
  <si>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</si>
  <si>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</si>
  <si>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</si>
  <si>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</si>
  <si>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</si>
  <si>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</si>
  <si>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</si>
  <si>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</si>
  <si>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</si>
  <si>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</si>
  <si>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</si>
  <si>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</si>
  <si>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</si>
  <si>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</si>
  <si>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</si>
  <si>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</si>
  <si>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</si>
  <si>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</si>
  <si>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</si>
  <si>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</si>
  <si>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</si>
  <si>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</si>
  <si>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</si>
  <si>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</si>
  <si>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</si>
  <si>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</si>
  <si>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</si>
  <si>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</si>
  <si>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</si>
  <si>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</si>
  <si>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</si>
  <si>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</si>
  <si>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</si>
  <si>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</si>
  <si>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</si>
  <si>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</si>
  <si>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</si>
  <si>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</si>
  <si>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</si>
  <si>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</si>
  <si>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</si>
  <si>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</si>
  <si>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</si>
  <si>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</si>
  <si>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</si>
  <si>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</si>
  <si>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</si>
  <si>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</si>
  <si>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</si>
  <si>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</si>
  <si>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</si>
  <si>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</si>
  <si>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</si>
  <si>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</si>
  <si>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</si>
  <si>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</si>
  <si>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</si>
  <si>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</si>
  <si>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</si>
  <si>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</si>
  <si>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</si>
  <si>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</si>
  <si>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</si>
  <si>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</si>
  <si>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</si>
  <si>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</si>
  <si>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</si>
  <si>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</si>
  <si>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</si>
  <si>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</si>
  <si>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</si>
  <si>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</si>
  <si>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</si>
  <si>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</si>
  <si>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</si>
  <si>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</si>
  <si>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</si>
  <si>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</si>
  <si>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</si>
  <si>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</si>
  <si>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</si>
  <si>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</si>
  <si>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</si>
  <si>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</si>
  <si>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</si>
  <si>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</si>
  <si>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</si>
  <si>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</si>
  <si>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</si>
  <si>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</si>
  <si>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</si>
  <si>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</si>
  <si>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</si>
  <si>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</si>
  <si>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</si>
  <si>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</si>
  <si>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</si>
  <si>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</si>
  <si>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</si>
  <si>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</si>
  <si>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</si>
  <si>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</si>
  <si>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</si>
  <si>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</si>
  <si>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</si>
  <si>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</si>
  <si>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</si>
  <si>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</si>
  <si>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</si>
  <si>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</si>
  <si>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</si>
  <si>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</si>
  <si>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</si>
  <si>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</si>
  <si>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</si>
  <si>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</si>
  <si>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</si>
  <si>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</si>
  <si>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</si>
  <si>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</si>
  <si>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</si>
  <si>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</si>
  <si>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</si>
  <si>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</si>
  <si>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</si>
  <si>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</si>
  <si>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</si>
  <si>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</si>
  <si>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</si>
  <si>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</si>
  <si>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</si>
  <si>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</si>
  <si>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</si>
  <si>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</si>
  <si>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</si>
  <si>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</si>
  <si>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</si>
  <si>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</si>
  <si>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</si>
  <si>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</si>
  <si>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</si>
  <si>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</si>
  <si>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</si>
  <si>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</si>
  <si>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</si>
  <si>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</si>
  <si>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</si>
  <si>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</si>
  <si>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</si>
  <si>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</si>
  <si>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</si>
  <si>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</si>
  <si>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</si>
  <si>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</si>
  <si>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</si>
  <si>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</si>
  <si>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</si>
  <si>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</si>
  <si>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</si>
  <si>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</si>
  <si>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</si>
  <si>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</si>
  <si>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</si>
  <si>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</si>
  <si>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</si>
  <si>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</si>
  <si>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</si>
  <si>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</si>
  <si>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</si>
  <si>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</si>
  <si>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</si>
  <si>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</si>
  <si>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</si>
  <si>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</si>
  <si>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</si>
  <si>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</si>
  <si>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</si>
  <si>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</si>
  <si>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</si>
  <si>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</si>
  <si>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</si>
  <si>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</si>
  <si>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</si>
  <si>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</si>
  <si>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</si>
  <si>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</si>
  <si>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</si>
  <si>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</si>
  <si>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</si>
  <si>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</si>
  <si>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</si>
  <si>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</si>
  <si>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</si>
  <si>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</si>
  <si>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</si>
  <si>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</si>
  <si>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</si>
  <si>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</si>
  <si>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</si>
  <si>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</si>
  <si>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</si>
  <si>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</si>
  <si>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</si>
  <si>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</si>
  <si>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</si>
  <si>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</si>
  <si>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</si>
  <si>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</si>
  <si>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</si>
  <si>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</si>
  <si>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</si>
  <si>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</si>
  <si>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</si>
  <si>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</si>
  <si>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</si>
  <si>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</si>
  <si>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</si>
  <si>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</si>
  <si>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</si>
  <si>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</si>
  <si>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</si>
  <si>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</si>
  <si>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</si>
  <si>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</si>
  <si>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</si>
  <si>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</si>
  <si>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</si>
  <si>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</si>
  <si>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</si>
  <si>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</si>
  <si>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</si>
  <si>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</si>
  <si>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</si>
  <si>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</si>
  <si>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</si>
  <si>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</si>
  <si>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</si>
  <si>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</si>
  <si>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</si>
  <si>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</si>
  <si>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</si>
  <si>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</si>
  <si>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</si>
  <si>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</si>
  <si>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</si>
  <si>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</si>
  <si>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</si>
  <si>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</si>
  <si>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</si>
  <si>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</si>
  <si>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</si>
  <si>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</si>
  <si>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</si>
  <si>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</si>
  <si>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</si>
  <si>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</si>
  <si>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</si>
  <si>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</si>
  <si>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</si>
  <si>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</si>
  <si>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</si>
  <si>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</si>
  <si>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</si>
  <si>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</si>
  <si>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</si>
  <si>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</si>
  <si>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</si>
  <si>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</si>
  <si>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</si>
  <si>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</si>
  <si>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</si>
  <si>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</si>
  <si>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</si>
  <si>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</si>
  <si>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</si>
  <si>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</si>
  <si>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</si>
  <si>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</si>
  <si>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</si>
  <si>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</si>
  <si>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</si>
  <si>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</si>
  <si>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</si>
  <si>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</si>
  <si>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</si>
  <si>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</si>
  <si>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</si>
  <si>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</si>
  <si>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</si>
  <si>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</si>
  <si>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</si>
  <si>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</si>
  <si>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</si>
  <si>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</si>
  <si>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</si>
  <si>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</si>
  <si>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</si>
  <si>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</si>
  <si>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</si>
  <si>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</si>
  <si>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</si>
  <si>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</si>
  <si>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</si>
  <si>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</si>
  <si>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</si>
  <si>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</si>
  <si>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</si>
  <si>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</si>
  <si>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</si>
  <si>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</si>
  <si>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</si>
  <si>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</si>
  <si>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</si>
  <si>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</si>
  <si>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</si>
  <si>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</si>
  <si>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</si>
  <si>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</si>
  <si>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</si>
  <si>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</si>
  <si>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</si>
  <si>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</si>
  <si>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</si>
  <si>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</si>
  <si>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</si>
  <si>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</si>
  <si>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</si>
  <si>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</si>
  <si>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</si>
  <si>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</si>
  <si>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</si>
  <si>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</si>
  <si>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</si>
  <si>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</si>
  <si>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</si>
  <si>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</si>
  <si>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</si>
  <si>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</si>
  <si>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</si>
  <si>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</si>
  <si>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</si>
  <si>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</si>
  <si>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</si>
  <si>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</si>
  <si>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</si>
  <si>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</si>
  <si>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</si>
  <si>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</si>
  <si>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</si>
  <si>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</si>
  <si>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</si>
  <si>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</si>
  <si>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</si>
  <si>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</si>
  <si>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</si>
  <si>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</si>
  <si>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</si>
  <si>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</si>
  <si>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</si>
  <si>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</si>
  <si>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</si>
  <si>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</si>
  <si>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</si>
  <si>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</si>
  <si>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</si>
  <si>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</si>
  <si>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</si>
  <si>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</si>
  <si>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</si>
  <si>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</si>
  <si>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</si>
  <si>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</si>
  <si>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</si>
  <si>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</si>
  <si>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</si>
  <si>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</si>
  <si>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</si>
  <si>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</si>
  <si>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</si>
  <si>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</si>
  <si>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</si>
  <si>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</si>
  <si>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</si>
  <si>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</si>
  <si>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</si>
  <si>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</si>
  <si>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</si>
  <si>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</si>
  <si>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</si>
  <si>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</si>
  <si>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</si>
  <si>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</si>
  <si>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</si>
  <si>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</si>
  <si>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</si>
  <si>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</si>
  <si>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</si>
  <si>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</si>
  <si>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</si>
  <si>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</si>
  <si>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</si>
  <si>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</si>
  <si>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</si>
  <si>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</si>
  <si>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</si>
  <si>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</si>
  <si>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</si>
  <si>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</si>
  <si>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</si>
  <si>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</si>
  <si>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</si>
  <si>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</si>
  <si>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</si>
  <si>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</si>
  <si>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</si>
  <si>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</si>
  <si>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</si>
  <si>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</si>
  <si>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</si>
  <si>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</si>
  <si>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</si>
  <si>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</si>
  <si>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</si>
  <si>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</si>
  <si>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</si>
  <si>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</si>
  <si>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</si>
  <si>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</si>
  <si>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</si>
  <si>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</si>
  <si>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</si>
  <si>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</si>
  <si>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</si>
  <si>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</si>
  <si>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</si>
  <si>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</si>
  <si>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</si>
  <si>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</si>
  <si>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</si>
  <si>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</si>
  <si>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</si>
  <si>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</si>
  <si>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</si>
  <si>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</si>
  <si>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</si>
  <si>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</si>
  <si>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</si>
  <si>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</si>
  <si>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</si>
  <si>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</si>
  <si>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</si>
  <si>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</si>
  <si>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</si>
  <si>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</si>
  <si>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</si>
  <si>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</si>
  <si>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</si>
  <si>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</si>
  <si>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</si>
  <si>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</si>
  <si>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</si>
  <si>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</si>
  <si>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</si>
  <si>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</si>
  <si>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</si>
  <si>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</si>
  <si>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</si>
  <si>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</si>
  <si>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</si>
  <si>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</si>
  <si>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</si>
  <si>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</si>
  <si>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</si>
  <si>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</si>
  <si>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</si>
  <si>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</si>
  <si>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</si>
  <si>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</si>
  <si>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</si>
  <si>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</si>
  <si>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</si>
  <si>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</si>
  <si>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</si>
  <si>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</si>
  <si>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</si>
  <si>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</si>
  <si>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</si>
  <si>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</si>
  <si>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</si>
  <si>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</si>
  <si>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</si>
  <si>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</si>
  <si>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</si>
  <si>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</si>
  <si>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</si>
  <si>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</si>
  <si>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</si>
  <si>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</si>
  <si>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</si>
  <si>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</si>
  <si>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</si>
  <si>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</si>
  <si>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</si>
  <si>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</si>
  <si>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</si>
  <si>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</si>
  <si>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</si>
  <si>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</si>
  <si>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</si>
  <si>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</si>
  <si>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</si>
  <si>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</si>
  <si>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</si>
  <si>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</si>
  <si>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</si>
  <si>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</si>
  <si>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</si>
  <si>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</si>
  <si>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</si>
  <si>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</si>
  <si>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</si>
  <si>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</si>
  <si>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</si>
  <si>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</si>
  <si>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</si>
  <si>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</si>
  <si>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</si>
  <si>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</si>
  <si>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</si>
  <si>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</si>
  <si>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</si>
  <si>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</si>
  <si>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</si>
  <si>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</si>
  <si>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</si>
  <si>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</si>
  <si>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</si>
  <si>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</si>
  <si>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</si>
  <si>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</si>
  <si>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</si>
  <si>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</si>
  <si>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</si>
  <si>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</si>
  <si>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</si>
  <si>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</si>
  <si>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</si>
  <si>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</si>
  <si>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</si>
  <si>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</si>
  <si>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</si>
  <si>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</si>
  <si>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</si>
  <si>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</si>
  <si>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</si>
  <si>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</si>
  <si>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</si>
  <si>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</si>
  <si>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</si>
  <si>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</si>
  <si>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</si>
  <si>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</si>
  <si>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</si>
  <si>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</si>
  <si>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</si>
  <si>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</si>
  <si>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</si>
  <si>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</si>
  <si>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</si>
  <si>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</si>
  <si>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</si>
  <si>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</si>
  <si>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</si>
  <si>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</si>
  <si>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</si>
  <si>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</si>
  <si>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</si>
  <si>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</si>
  <si>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</si>
  <si>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</si>
  <si>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</si>
  <si>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</si>
  <si>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</si>
  <si>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</si>
  <si>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</si>
  <si>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</si>
  <si>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</si>
  <si>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</si>
  <si>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</si>
  <si>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</si>
  <si>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</si>
  <si>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</si>
  <si>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</si>
  <si>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</si>
  <si>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</si>
  <si>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</si>
  <si>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</si>
  <si>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</si>
  <si>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</si>
  <si>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</si>
  <si>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</si>
  <si>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</si>
  <si>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</si>
  <si>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</si>
  <si>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</si>
  <si>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</si>
  <si>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</si>
  <si>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</si>
  <si>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</si>
  <si>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</si>
  <si>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</si>
  <si>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</si>
  <si>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</si>
  <si>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</si>
  <si>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</si>
  <si>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</si>
  <si>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</si>
  <si>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</si>
  <si>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</si>
  <si>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</si>
  <si>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</si>
  <si>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</si>
  <si>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</si>
  <si>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</si>
  <si>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</si>
  <si>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</si>
  <si>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</si>
  <si>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</si>
  <si>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</si>
  <si>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</si>
  <si>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</si>
  <si>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</si>
  <si>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</si>
  <si>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</si>
  <si>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</si>
  <si>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</si>
  <si>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</si>
  <si>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</si>
  <si>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</si>
  <si>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</si>
  <si>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</si>
  <si>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</si>
  <si>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</si>
  <si>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</si>
  <si>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</si>
  <si>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</si>
  <si>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</si>
  <si>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</si>
  <si>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</si>
  <si>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</si>
  <si>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</si>
  <si>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</si>
  <si>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</si>
  <si>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</si>
  <si>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</si>
  <si>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</si>
  <si>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</si>
  <si>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</si>
  <si>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</si>
  <si>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</si>
  <si>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</si>
  <si>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</si>
  <si>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</si>
  <si>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</si>
  <si>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</si>
  <si>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</si>
  <si>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</si>
  <si>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</si>
  <si>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</si>
  <si>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</si>
  <si>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</si>
  <si>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</si>
  <si>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</si>
  <si>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</si>
  <si>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</si>
  <si>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</si>
  <si>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</si>
  <si>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</si>
  <si>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</si>
  <si>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</si>
  <si>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</si>
  <si>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</si>
  <si>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</si>
  <si>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</si>
  <si>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</si>
  <si>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</si>
  <si>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</si>
  <si>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</si>
  <si>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</si>
  <si>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</si>
  <si>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</si>
  <si>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</si>
  <si>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</si>
  <si>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</si>
  <si>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</si>
  <si>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</si>
  <si>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</si>
  <si>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</si>
  <si>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</si>
  <si>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</si>
  <si>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</si>
  <si>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</si>
  <si>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</si>
  <si>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</si>
  <si>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</si>
  <si>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</si>
  <si>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</si>
  <si>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</si>
  <si>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</si>
  <si>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</si>
  <si>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</si>
  <si>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</si>
  <si>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</si>
  <si>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</si>
  <si>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</si>
  <si>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</si>
  <si>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</si>
  <si>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</si>
  <si>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</si>
  <si>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</si>
  <si>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</si>
  <si>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</si>
  <si>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</si>
  <si>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</si>
  <si>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</si>
  <si>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</si>
  <si>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</si>
  <si>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</si>
  <si>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</si>
  <si>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</si>
  <si>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</si>
  <si>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</si>
  <si>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</si>
  <si>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</si>
  <si>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</si>
  <si>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</si>
  <si>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</si>
  <si>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</si>
  <si>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</si>
  <si>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</si>
  <si>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</si>
  <si>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</si>
  <si>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</si>
  <si>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</si>
  <si>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</si>
  <si>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</si>
  <si>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</si>
  <si>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</si>
  <si>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</si>
  <si>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</si>
  <si>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</si>
  <si>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</si>
  <si>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</si>
  <si>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</si>
  <si>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</si>
  <si>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</si>
  <si>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</si>
  <si>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</si>
  <si>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</si>
  <si>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</si>
  <si>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</si>
  <si>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</si>
  <si>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</si>
  <si>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</si>
  <si>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</si>
  <si>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</si>
  <si>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</si>
  <si>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</si>
  <si>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</si>
  <si>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</si>
  <si>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</si>
  <si>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</si>
  <si>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</si>
  <si>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</si>
  <si>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</si>
  <si>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</si>
  <si>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</si>
  <si>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</si>
  <si>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</si>
  <si>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</si>
  <si>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</si>
  <si>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</si>
  <si>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</si>
  <si>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</si>
  <si>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</si>
  <si>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</si>
  <si>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</si>
  <si>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</si>
  <si>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</si>
  <si>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</si>
  <si>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</si>
  <si>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</si>
  <si>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</si>
  <si>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</si>
  <si>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</si>
  <si>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</si>
  <si>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</si>
  <si>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</si>
  <si>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</si>
  <si>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</si>
  <si>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</si>
  <si>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</si>
  <si>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</si>
  <si>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</si>
  <si>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</si>
  <si>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</si>
  <si>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</si>
  <si>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</si>
  <si>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</si>
  <si>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</si>
  <si>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</si>
  <si>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</si>
  <si>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</si>
  <si>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</si>
  <si>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</si>
  <si>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</si>
  <si>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</si>
  <si>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</si>
  <si>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</si>
  <si>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</si>
  <si>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</si>
  <si>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</si>
  <si>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</si>
  <si>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</si>
  <si>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</si>
  <si>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</si>
  <si>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</si>
  <si>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</si>
  <si>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</si>
  <si>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</si>
  <si>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</si>
  <si>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</si>
  <si>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</si>
  <si>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</si>
  <si>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</si>
  <si>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</si>
  <si>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</si>
  <si>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</si>
  <si>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</si>
  <si>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</si>
  <si>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</si>
  <si>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</si>
  <si>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</si>
  <si>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</si>
  <si>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</si>
  <si>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</si>
  <si>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</si>
  <si>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</si>
  <si>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</si>
  <si>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</si>
  <si>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</si>
  <si>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</si>
  <si>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</si>
  <si>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</si>
  <si>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</si>
  <si>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</si>
  <si>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</si>
  <si>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</si>
  <si>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</si>
  <si>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</si>
  <si>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</si>
  <si>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</si>
  <si>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</si>
  <si>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</si>
  <si>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</si>
  <si>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</si>
  <si>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</si>
  <si>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</si>
  <si>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</si>
  <si>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</si>
  <si>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</si>
  <si>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</si>
  <si>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</si>
  <si>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</si>
  <si>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</si>
  <si>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</si>
  <si>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</si>
  <si>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</si>
  <si>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</si>
  <si>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</si>
  <si>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</si>
  <si>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</si>
  <si>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</si>
  <si>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</si>
  <si>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</si>
  <si>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</si>
  <si>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</si>
  <si>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</si>
  <si>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</si>
  <si>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</si>
  <si>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</si>
  <si>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</si>
  <si>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</si>
  <si>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</si>
  <si>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</si>
  <si>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</si>
  <si>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</si>
  <si>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</si>
  <si>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</si>
  <si>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</si>
  <si>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</si>
  <si>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</si>
  <si>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</si>
  <si>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</si>
  <si>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</si>
  <si>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</si>
  <si>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</si>
  <si>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</si>
  <si>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</si>
  <si>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</si>
  <si>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</si>
  <si>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</si>
  <si>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</si>
  <si>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</si>
  <si>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</si>
  <si>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</si>
  <si>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</si>
  <si>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</si>
  <si>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</si>
  <si>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</si>
  <si>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</si>
  <si>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</si>
  <si>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</si>
  <si>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</si>
  <si>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</si>
  <si>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</si>
  <si>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</si>
  <si>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</si>
  <si>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</si>
  <si>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</si>
  <si>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</si>
  <si>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</si>
  <si>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</si>
  <si>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</si>
  <si>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</si>
  <si>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</si>
  <si>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</si>
  <si>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</si>
  <si>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</si>
  <si>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</si>
  <si>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</si>
  <si>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</si>
  <si>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</si>
  <si>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</si>
  <si>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</si>
  <si>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</si>
  <si>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</si>
  <si>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</si>
  <si>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</si>
  <si>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</si>
  <si>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</si>
  <si>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</si>
  <si>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</si>
  <si>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</si>
  <si>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</si>
  <si>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</si>
  <si>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</si>
  <si>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</si>
  <si>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</si>
  <si>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</si>
  <si>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</si>
  <si>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</si>
  <si>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</si>
  <si>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</si>
  <si>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</si>
  <si>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</si>
  <si>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</si>
  <si>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</si>
  <si>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</si>
  <si>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</si>
  <si>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</si>
  <si>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</si>
  <si>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</si>
  <si>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</si>
  <si>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</si>
  <si>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</si>
  <si>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</si>
  <si>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</si>
  <si>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</si>
  <si>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</si>
  <si>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</si>
  <si>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</si>
  <si>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</si>
  <si>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</si>
  <si>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</si>
  <si>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</si>
  <si>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</si>
  <si>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</si>
  <si>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</si>
  <si>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</si>
  <si>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</si>
  <si>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</si>
  <si>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</si>
  <si>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</si>
  <si>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</si>
  <si>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</si>
  <si>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</si>
  <si>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</si>
  <si>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</si>
  <si>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</si>
  <si>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</si>
  <si>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</si>
  <si>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</si>
  <si>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</si>
  <si>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</si>
  <si>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</si>
  <si>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</si>
  <si>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</si>
  <si>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</si>
  <si>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</si>
  <si>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</si>
  <si>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</si>
  <si>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</si>
  <si>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</si>
  <si>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</si>
  <si>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</si>
  <si>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</si>
  <si>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</si>
  <si>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</si>
  <si>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</si>
  <si>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</si>
  <si>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</si>
  <si>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</si>
  <si>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</si>
  <si>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</si>
  <si>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</si>
  <si>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</si>
  <si>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</si>
  <si>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</si>
  <si>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</si>
  <si>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</si>
  <si>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</si>
  <si>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</si>
  <si>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</si>
  <si>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</si>
  <si>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</si>
  <si>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</si>
  <si>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</si>
  <si>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</si>
  <si>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</si>
  <si>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</si>
  <si>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</si>
  <si>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</si>
  <si>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</si>
  <si>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</si>
  <si>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</si>
  <si>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</si>
  <si>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</si>
  <si>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</si>
  <si>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</si>
  <si>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</si>
  <si>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</si>
  <si>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</si>
  <si>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</si>
  <si>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</si>
  <si>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</si>
  <si>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</si>
  <si>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</si>
  <si>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</si>
  <si>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</si>
  <si>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</si>
  <si>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</si>
  <si>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</si>
  <si>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</si>
  <si>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</si>
  <si>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</si>
  <si>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</si>
  <si>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</si>
  <si>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</si>
  <si>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</si>
  <si>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</si>
  <si>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</si>
  <si>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</si>
  <si>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</si>
  <si>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</si>
  <si>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</si>
  <si>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</si>
  <si>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</si>
  <si>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</si>
  <si>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</si>
  <si>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</si>
  <si>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</si>
  <si>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</si>
  <si>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</si>
  <si>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</si>
  <si>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</si>
  <si>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</si>
  <si>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</si>
  <si>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</si>
  <si>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</si>
  <si>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</si>
  <si>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</si>
  <si>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</si>
  <si>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</si>
  <si>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</si>
  <si>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</si>
  <si>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</si>
  <si>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</si>
  <si>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</si>
  <si>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</si>
  <si>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</si>
  <si>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</si>
  <si>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</si>
  <si>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</si>
  <si>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</si>
  <si>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</si>
  <si>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</si>
  <si>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</si>
  <si>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</si>
  <si>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</si>
  <si>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</si>
  <si>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</si>
  <si>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</si>
  <si>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</si>
  <si>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</si>
  <si>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</si>
  <si>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</si>
  <si>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</si>
  <si>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</si>
  <si>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</si>
  <si>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</si>
  <si>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</si>
  <si>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</si>
  <si>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</si>
  <si>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</si>
  <si>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</si>
  <si>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</si>
  <si>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</si>
  <si>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</si>
  <si>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</si>
  <si>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</si>
  <si>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</si>
  <si>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</si>
  <si>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</si>
  <si>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</si>
  <si>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</si>
  <si>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</si>
  <si>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</si>
  <si>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</si>
  <si>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</si>
  <si>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</si>
  <si>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</si>
  <si>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</si>
  <si>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</si>
  <si>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</si>
  <si>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</si>
  <si>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</si>
  <si>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</si>
  <si>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</si>
  <si>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</si>
  <si>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</si>
  <si>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</si>
  <si>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</si>
  <si>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</si>
  <si>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</si>
  <si>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</si>
  <si>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</si>
  <si>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</si>
  <si>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</si>
  <si>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</si>
  <si>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</si>
  <si>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</si>
  <si>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</si>
  <si>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</si>
  <si>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</si>
  <si>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</si>
  <si>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</si>
  <si>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</si>
  <si>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</si>
  <si>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</si>
  <si>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</si>
  <si>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</si>
  <si>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</si>
  <si>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</si>
  <si>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</si>
  <si>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</si>
  <si>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</si>
  <si>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</si>
  <si>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</si>
  <si>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</si>
  <si>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</si>
  <si>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</si>
  <si>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</si>
  <si>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</si>
  <si>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</si>
  <si>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</si>
  <si>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</si>
  <si>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</si>
  <si>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</si>
  <si>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</si>
  <si>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</si>
  <si>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</si>
  <si>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</si>
  <si>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</si>
  <si>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</si>
  <si>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</si>
  <si>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</si>
  <si>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</si>
  <si>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</si>
  <si>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</si>
  <si>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</si>
  <si>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</si>
  <si>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</si>
  <si>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</si>
  <si>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</si>
  <si>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</si>
  <si>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</si>
  <si>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</si>
  <si>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</si>
  <si>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</si>
  <si>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</si>
  <si>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</si>
  <si>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</si>
  <si>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</si>
  <si>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</si>
  <si>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</si>
  <si>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</si>
  <si>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</si>
  <si>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</si>
  <si>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</si>
  <si>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</si>
  <si>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</si>
  <si>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</si>
  <si>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</si>
  <si>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</si>
  <si>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</si>
  <si>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</si>
  <si>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</si>
  <si>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</si>
  <si>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</si>
  <si>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</si>
  <si>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</si>
  <si>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</si>
  <si>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</si>
  <si>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</si>
  <si>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</si>
  <si>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</si>
  <si>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</si>
  <si>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</si>
  <si>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</si>
  <si>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</si>
  <si>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</si>
  <si>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</si>
  <si>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</si>
  <si>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</si>
  <si>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</si>
  <si>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</si>
  <si>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</si>
  <si>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</si>
  <si>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</si>
  <si>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</si>
  <si>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</si>
  <si>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</si>
  <si>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</si>
  <si>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</si>
  <si>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</si>
  <si>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</si>
  <si>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</si>
  <si>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</si>
  <si>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</si>
  <si>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</si>
  <si>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</si>
  <si>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</si>
  <si>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</si>
  <si>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</si>
  <si>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</si>
  <si>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</si>
  <si>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</si>
  <si>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</si>
  <si>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</si>
  <si>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</si>
  <si>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</si>
  <si>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</si>
  <si>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</si>
  <si>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</si>
  <si>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</si>
  <si>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</si>
  <si>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</si>
  <si>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</si>
  <si>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</si>
  <si>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</si>
  <si>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</si>
  <si>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</si>
  <si>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</si>
  <si>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</si>
  <si>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</si>
  <si>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</si>
  <si>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</si>
  <si>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</si>
  <si>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</si>
  <si>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</si>
  <si>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</si>
  <si>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</si>
  <si>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</si>
  <si>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</si>
  <si>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</si>
  <si>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</si>
  <si>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</si>
  <si>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</si>
  <si>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</si>
  <si>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</si>
  <si>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</si>
  <si>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</si>
  <si>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</si>
  <si>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</si>
  <si>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</si>
  <si>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</si>
  <si>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</si>
  <si>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</si>
  <si>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</si>
  <si>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</si>
  <si>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</si>
  <si>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</si>
  <si>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</si>
  <si>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</si>
  <si>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</si>
  <si>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</si>
  <si>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</si>
  <si>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</si>
  <si>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</si>
  <si>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</si>
  <si>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</si>
  <si>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</si>
  <si>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</si>
  <si>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</si>
  <si>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</si>
  <si>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</si>
  <si>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</si>
  <si>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</si>
  <si>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</si>
  <si>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</si>
  <si>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</si>
  <si>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</si>
  <si>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</si>
  <si>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</si>
  <si>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</si>
  <si>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</si>
  <si>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</si>
  <si>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</si>
  <si>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</si>
  <si>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</si>
  <si>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</si>
  <si>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</si>
  <si>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</si>
  <si>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</si>
  <si>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</si>
  <si>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</si>
  <si>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</si>
  <si>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</si>
  <si>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</si>
  <si>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</si>
  <si>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</si>
  <si>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</si>
  <si>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</si>
  <si>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</si>
  <si>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</si>
  <si>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</si>
  <si>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</si>
  <si>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</si>
  <si>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</si>
  <si>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</si>
  <si>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</si>
  <si>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</si>
  <si>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</si>
  <si>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</si>
  <si>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</si>
  <si>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</si>
  <si>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</si>
  <si>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</si>
  <si>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</si>
  <si>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</si>
  <si>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</si>
  <si>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</si>
  <si>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</si>
  <si>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</si>
  <si>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</si>
  <si>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</si>
  <si>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</si>
  <si>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</si>
  <si>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</si>
  <si>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</si>
  <si>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</si>
  <si>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</si>
  <si>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</si>
  <si>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</si>
  <si>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</si>
  <si>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</si>
  <si>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</si>
  <si>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</si>
  <si>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</si>
  <si>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</si>
  <si>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</si>
  <si>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</si>
  <si>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</si>
  <si>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</si>
  <si>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</si>
  <si>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</si>
  <si>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</si>
  <si>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</si>
  <si>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</si>
  <si>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</si>
  <si>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</si>
  <si>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</si>
  <si>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</si>
  <si>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</si>
  <si>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</si>
  <si>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</si>
  <si>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</si>
  <si>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</si>
  <si>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</si>
  <si>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</si>
  <si>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</si>
  <si>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</si>
  <si>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</si>
  <si>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</si>
  <si>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</si>
  <si>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</si>
  <si>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</si>
  <si>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</si>
  <si>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</si>
  <si>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</si>
  <si>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</si>
  <si>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</si>
  <si>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</si>
  <si>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</si>
  <si>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</si>
  <si>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</si>
  <si>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</si>
  <si>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</si>
  <si>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</si>
  <si>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</si>
  <si>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</si>
  <si>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</si>
  <si>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</si>
  <si>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</si>
  <si>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</si>
  <si>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</si>
  <si>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</si>
  <si>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</si>
  <si>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</si>
  <si>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</si>
  <si>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</si>
  <si>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</si>
  <si>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</si>
  <si>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</si>
  <si>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</si>
  <si>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</si>
  <si>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</si>
  <si>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</si>
  <si>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</si>
  <si>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</si>
  <si>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</si>
  <si>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</si>
  <si>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</si>
  <si>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</si>
  <si>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</si>
  <si>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</si>
  <si>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</si>
  <si>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</si>
  <si>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</si>
  <si>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</si>
  <si>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</si>
  <si>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</si>
  <si>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</si>
  <si>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</si>
  <si>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</si>
  <si>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</si>
  <si>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</si>
  <si>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</si>
  <si>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</si>
  <si>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</si>
  <si>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</si>
  <si>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</si>
  <si>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</si>
  <si>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</si>
  <si>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</si>
  <si>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</si>
  <si>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</si>
  <si>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</si>
  <si>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</si>
  <si>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</si>
  <si>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</si>
  <si>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</si>
  <si>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</si>
  <si>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</si>
  <si>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</si>
  <si>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</si>
  <si>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</si>
  <si>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</si>
  <si>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</si>
  <si>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</si>
  <si>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</si>
  <si>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</si>
  <si>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</si>
  <si>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</si>
  <si>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</si>
  <si>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</si>
  <si>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</si>
  <si>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</si>
  <si>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</si>
  <si>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</si>
  <si>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</si>
  <si>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</si>
  <si>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</si>
  <si>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</si>
  <si>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</si>
  <si>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</si>
  <si>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</si>
  <si>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</si>
  <si>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</si>
  <si>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</si>
  <si>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</si>
  <si>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</si>
  <si>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</si>
  <si>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</si>
  <si>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</si>
  <si>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</si>
  <si>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</si>
  <si>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</si>
  <si>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</si>
  <si>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</si>
  <si>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</si>
  <si>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</si>
  <si>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</si>
  <si>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</si>
  <si>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</si>
  <si>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</si>
  <si>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</si>
  <si>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</si>
  <si>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</si>
  <si>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</si>
  <si>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</si>
  <si>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</si>
  <si>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</si>
  <si>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</si>
  <si>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</si>
  <si>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</si>
  <si>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</si>
  <si>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</si>
  <si>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</si>
  <si>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</si>
  <si>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</si>
  <si>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</si>
  <si>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</si>
  <si>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</si>
  <si>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</si>
  <si>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</si>
  <si>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</si>
  <si>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</si>
  <si>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</si>
  <si>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</si>
  <si>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</si>
  <si>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</si>
  <si>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</si>
  <si>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</si>
  <si>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</si>
  <si>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</si>
  <si>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</si>
  <si>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</si>
  <si>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</si>
  <si>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</si>
  <si>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</si>
  <si>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</si>
  <si>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</si>
  <si>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</si>
  <si>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</si>
  <si>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</si>
  <si>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</si>
  <si>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</si>
  <si>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</si>
  <si>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</si>
  <si>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</si>
  <si>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</si>
  <si>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</si>
  <si>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</si>
  <si>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</si>
  <si>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</si>
  <si>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</si>
  <si>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</si>
  <si>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</si>
  <si>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</si>
  <si>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</si>
  <si>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</si>
  <si>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</si>
  <si>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</si>
  <si>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</si>
  <si>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</si>
  <si>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</si>
  <si>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</si>
  <si>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</si>
  <si>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</si>
  <si>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</si>
  <si>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</si>
  <si>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</si>
  <si>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</si>
  <si>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</si>
  <si>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</si>
  <si>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</si>
  <si>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</si>
  <si>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</si>
  <si>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</si>
  <si>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</si>
  <si>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</si>
  <si>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</si>
  <si>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</si>
  <si>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</si>
  <si>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</si>
  <si>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</si>
  <si>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</si>
  <si>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</si>
  <si>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</si>
  <si>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</si>
  <si>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</si>
  <si>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</si>
  <si>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</si>
  <si>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</si>
  <si>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</si>
  <si>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</si>
  <si>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</si>
  <si>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</si>
  <si>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</si>
  <si>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</si>
  <si>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</si>
  <si>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</si>
  <si>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</si>
  <si>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</si>
  <si>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</si>
  <si>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</si>
  <si>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</si>
  <si>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</si>
  <si>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</si>
  <si>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</si>
  <si>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</si>
  <si>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</si>
  <si>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</si>
  <si>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</si>
  <si>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</si>
  <si>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</si>
  <si>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</si>
  <si>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</si>
  <si>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</si>
  <si>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</si>
  <si>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</si>
  <si>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</si>
  <si>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</si>
  <si>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</si>
  <si>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</si>
  <si>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</si>
  <si>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</si>
  <si>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</si>
  <si>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</si>
  <si>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</si>
  <si>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</si>
  <si>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</si>
  <si>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</si>
  <si>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</si>
  <si>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</si>
  <si>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</si>
  <si>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</si>
  <si>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</si>
  <si>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</si>
  <si>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</si>
  <si>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</si>
  <si>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</si>
  <si>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</si>
  <si>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</si>
  <si>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</si>
  <si>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</si>
  <si>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</si>
  <si>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</si>
  <si>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</si>
  <si>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</si>
  <si>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</si>
  <si>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</si>
  <si>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</si>
  <si>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</si>
  <si>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</si>
  <si>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</si>
  <si>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</si>
  <si>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</si>
  <si>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</si>
  <si>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</si>
  <si>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</si>
  <si>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</si>
  <si>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</si>
  <si>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</si>
  <si>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</si>
  <si>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</si>
  <si>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</si>
  <si>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</si>
  <si>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</si>
  <si>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</si>
  <si>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</si>
  <si>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</si>
  <si>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</si>
  <si>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</si>
  <si>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</si>
  <si>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</si>
  <si>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</si>
  <si>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</si>
  <si>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</si>
  <si>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</si>
  <si>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</si>
  <si>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</si>
  <si>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</si>
  <si>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</si>
  <si>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</si>
  <si>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</si>
  <si>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</si>
  <si>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</si>
  <si>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</si>
  <si>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</si>
  <si>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</si>
  <si>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</si>
  <si>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</si>
  <si>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</si>
  <si>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</si>
  <si>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</si>
  <si>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</si>
  <si>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</si>
  <si>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</si>
  <si>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</si>
  <si>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</si>
  <si>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</si>
  <si>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</si>
  <si>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</si>
  <si>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</si>
  <si>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</si>
  <si>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</si>
  <si>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</si>
  <si>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</si>
  <si>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</si>
  <si>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</si>
  <si>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</si>
  <si>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</si>
  <si>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</si>
  <si>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</si>
  <si>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</si>
  <si>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</si>
  <si>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</si>
  <si>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</si>
  <si>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</si>
  <si>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</si>
  <si>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</si>
  <si>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</si>
  <si>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</si>
  <si>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</si>
  <si>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</si>
  <si>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</si>
  <si>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</si>
  <si>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</si>
  <si>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</si>
  <si>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</si>
  <si>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</si>
  <si>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</si>
  <si>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</si>
  <si>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</si>
  <si>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</si>
  <si>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</si>
  <si>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</si>
  <si>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</si>
  <si>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</si>
  <si>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</si>
  <si>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</si>
  <si>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</si>
  <si>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</si>
  <si>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</si>
  <si>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</si>
  <si>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</si>
  <si>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</si>
  <si>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</si>
  <si>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</si>
  <si>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</si>
  <si>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</si>
  <si>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</si>
  <si>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</si>
  <si>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</si>
  <si>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</si>
  <si>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</si>
  <si>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</si>
  <si>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</si>
  <si>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</si>
  <si>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</si>
  <si>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</si>
  <si>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</si>
  <si>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</si>
  <si>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</si>
  <si>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</si>
  <si>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</si>
  <si>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</si>
  <si>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</si>
  <si>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</si>
  <si>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</si>
  <si>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</si>
  <si>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</si>
  <si>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</si>
  <si>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</si>
  <si>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</si>
  <si>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</si>
  <si>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</si>
  <si>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</si>
  <si>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</si>
  <si>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</si>
  <si>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</si>
  <si>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</si>
  <si>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</si>
  <si>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</si>
  <si>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</si>
  <si>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</si>
  <si>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</si>
  <si>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</si>
  <si>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</si>
  <si>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</si>
  <si>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</si>
  <si>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</si>
  <si>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</si>
  <si>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</si>
  <si>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</si>
  <si>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</si>
  <si>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</si>
  <si>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</si>
  <si>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</si>
  <si>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</si>
  <si>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</si>
  <si>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</si>
  <si>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</si>
  <si>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</si>
  <si>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</si>
  <si>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</si>
  <si>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</si>
  <si>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</si>
  <si>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</si>
  <si>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</si>
  <si>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</si>
  <si>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</si>
  <si>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</si>
  <si>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</si>
  <si>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</si>
  <si>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</si>
  <si>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</si>
  <si>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</si>
  <si>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</si>
  <si>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</si>
  <si>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</si>
  <si>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</si>
  <si>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</si>
  <si>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</si>
  <si>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</si>
  <si>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</si>
  <si>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</si>
  <si>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</si>
  <si>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</si>
  <si>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</si>
  <si>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</si>
  <si>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</si>
  <si>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</si>
  <si>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</si>
  <si>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</si>
  <si>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</si>
  <si>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</si>
  <si>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</si>
  <si>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</si>
  <si>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</si>
  <si>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</si>
  <si>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</si>
  <si>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</si>
  <si>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</si>
  <si>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</si>
  <si>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</si>
  <si>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</si>
  <si>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</si>
  <si>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</si>
  <si>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</si>
  <si>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</si>
  <si>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</si>
  <si>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</si>
  <si>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</si>
  <si>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</si>
  <si>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</si>
  <si>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</si>
  <si>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</si>
  <si>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</si>
  <si>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</si>
  <si>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</si>
  <si>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</si>
  <si>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</si>
  <si>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</si>
  <si>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</si>
  <si>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</si>
  <si>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</si>
  <si>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</si>
  <si>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</si>
  <si>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</si>
  <si>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</si>
  <si>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</si>
  <si>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</si>
  <si>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</si>
  <si>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</si>
  <si>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</si>
  <si>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</si>
  <si>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</si>
  <si>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</si>
  <si>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</si>
  <si>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</si>
  <si>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</si>
  <si>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</si>
  <si>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</si>
  <si>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</si>
  <si>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</si>
  <si>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</si>
  <si>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</si>
  <si>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</si>
  <si>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</si>
  <si>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</si>
  <si>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</si>
  <si>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</si>
  <si>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</si>
  <si>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</si>
  <si>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</si>
  <si>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</si>
  <si>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</si>
  <si>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</si>
  <si>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</si>
  <si>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</si>
  <si>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</si>
  <si>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</si>
  <si>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</si>
  <si>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</si>
  <si>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</si>
  <si>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</si>
  <si>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</si>
  <si>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</si>
  <si>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</si>
  <si>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</si>
  <si>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</si>
  <si>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</si>
  <si>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</si>
  <si>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</si>
  <si>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</si>
  <si>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</si>
  <si>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</si>
  <si>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</si>
  <si>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</si>
  <si>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</si>
  <si>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</si>
  <si>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</si>
  <si>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</si>
  <si>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</si>
  <si>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</si>
  <si>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</si>
  <si>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</si>
  <si>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</si>
  <si>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</si>
  <si>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</si>
  <si>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</si>
  <si>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</si>
  <si>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</si>
  <si>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</si>
  <si>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</si>
  <si>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</si>
  <si>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</si>
  <si>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</si>
  <si>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</si>
  <si>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</si>
  <si>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</si>
  <si>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</si>
  <si>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</si>
  <si>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</si>
  <si>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</si>
  <si>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</si>
  <si>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</si>
  <si>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</si>
  <si>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</si>
  <si>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</si>
  <si>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</si>
  <si>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</si>
  <si>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</si>
  <si>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</si>
  <si>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</si>
  <si>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</si>
  <si>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</si>
  <si>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</si>
  <si>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</si>
  <si>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</si>
  <si>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</si>
  <si>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</si>
  <si>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</si>
  <si>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</si>
  <si>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</si>
  <si>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</si>
  <si>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</si>
  <si>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</si>
  <si>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</si>
  <si>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</si>
  <si>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</si>
  <si>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</si>
  <si>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</si>
  <si>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</si>
  <si>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</si>
  <si>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</si>
  <si>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</si>
  <si>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</si>
  <si>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</si>
  <si>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</si>
  <si>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</si>
  <si>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</si>
  <si>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</si>
  <si>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</si>
  <si>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</si>
  <si>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</si>
  <si>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</si>
  <si>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</si>
  <si>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</si>
  <si>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</si>
  <si>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</si>
  <si>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</si>
  <si>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</si>
  <si>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</si>
  <si>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</si>
  <si>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</si>
  <si>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</si>
  <si>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</si>
  <si>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</si>
  <si>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</si>
  <si>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</si>
  <si>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</si>
  <si>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</si>
  <si>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</si>
  <si>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</si>
  <si>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</si>
  <si>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</si>
  <si>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</si>
  <si>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</si>
  <si>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</si>
  <si>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</si>
  <si>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</si>
  <si>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</si>
  <si>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</si>
  <si>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</si>
  <si>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</si>
  <si>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</si>
  <si>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</si>
  <si>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</si>
  <si>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</si>
  <si>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</si>
  <si>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</si>
  <si>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</si>
  <si>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</si>
  <si>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</si>
  <si>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</si>
  <si>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</si>
  <si>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</si>
  <si>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</si>
  <si>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</si>
  <si>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</si>
  <si>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</si>
  <si>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</si>
  <si>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</si>
  <si>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</si>
  <si>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</si>
  <si>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</si>
  <si>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</si>
  <si>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</si>
  <si>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</si>
  <si>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</si>
  <si>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</si>
  <si>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</si>
  <si>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</si>
  <si>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</si>
  <si>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</si>
  <si>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</si>
  <si>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</si>
  <si>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</si>
  <si>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</si>
  <si>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</si>
  <si>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</si>
  <si>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</si>
  <si>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</si>
  <si>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</si>
  <si>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</si>
  <si>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</si>
  <si>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</si>
  <si>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</si>
  <si>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</si>
  <si>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</si>
  <si>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</si>
  <si>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</si>
  <si>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</si>
  <si>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</si>
  <si>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</si>
  <si>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</si>
  <si>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</si>
  <si>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</si>
  <si>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</si>
  <si>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</si>
  <si>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</si>
  <si>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</si>
  <si>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</si>
  <si>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</si>
  <si>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</si>
  <si>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</si>
  <si>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</si>
  <si>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</si>
  <si>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</si>
  <si>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</si>
  <si>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</si>
  <si>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</si>
  <si>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</si>
  <si>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</si>
  <si>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</si>
  <si>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</si>
  <si>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</si>
  <si>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</si>
  <si>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</si>
  <si>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</si>
  <si>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</si>
  <si>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</si>
  <si>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</si>
  <si>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</si>
  <si>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</si>
  <si>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</si>
  <si>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</si>
  <si>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</si>
  <si>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</si>
  <si>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</si>
  <si>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</si>
  <si>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</si>
  <si>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</si>
  <si>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</si>
  <si>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</si>
  <si>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</si>
  <si>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</si>
  <si>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</si>
  <si>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</si>
  <si>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</si>
  <si>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</si>
  <si>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</si>
  <si>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</si>
  <si>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</si>
  <si>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</si>
  <si>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</si>
  <si>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</si>
  <si>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</si>
  <si>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</si>
  <si>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</si>
  <si>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</si>
  <si>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</si>
  <si>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</si>
  <si>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</si>
  <si>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</si>
  <si>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</si>
  <si>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</si>
  <si>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</si>
  <si>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</si>
  <si>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</si>
  <si>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</si>
  <si>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</si>
  <si>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</si>
  <si>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</si>
  <si>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</si>
  <si>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</si>
  <si>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</si>
  <si>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</si>
  <si>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</si>
  <si>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</si>
  <si>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</si>
  <si>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</si>
  <si>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</si>
  <si>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</si>
  <si>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</si>
  <si>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</si>
  <si>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</si>
  <si>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</si>
  <si>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</si>
  <si>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</si>
  <si>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</si>
  <si>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</si>
  <si>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</si>
  <si>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</si>
  <si>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</si>
  <si>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</si>
  <si>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</si>
  <si>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</si>
  <si>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</si>
  <si>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</si>
  <si>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</si>
  <si>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</si>
  <si>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</si>
  <si>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</si>
  <si>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</si>
  <si>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</si>
  <si>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</si>
  <si>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</si>
  <si>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</si>
  <si>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</si>
  <si>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</si>
  <si>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</si>
  <si>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</si>
  <si>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</si>
  <si>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</si>
  <si>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</si>
  <si>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</si>
  <si>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</si>
  <si>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</si>
  <si>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</si>
  <si>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</si>
  <si>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</si>
  <si>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</si>
  <si>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</si>
  <si>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</si>
  <si>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</si>
  <si>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</si>
  <si>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</si>
  <si>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</si>
  <si>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</si>
  <si>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</si>
  <si>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</si>
  <si>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</si>
  <si>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</si>
  <si>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</si>
  <si>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</si>
  <si>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</si>
  <si>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</si>
  <si>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</si>
  <si>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</si>
  <si>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</si>
  <si>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</si>
  <si>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</si>
  <si>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</si>
  <si>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</si>
  <si>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</si>
  <si>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</si>
  <si>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</si>
  <si>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</si>
  <si>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</si>
  <si>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</si>
  <si>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</si>
  <si>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</si>
  <si>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</si>
  <si>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</si>
  <si>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</si>
  <si>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</si>
  <si>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</si>
  <si>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</si>
  <si>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</si>
  <si>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</si>
  <si>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</si>
  <si>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</si>
  <si>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</si>
  <si>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</si>
  <si>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</si>
  <si>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</si>
  <si>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</si>
  <si>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</si>
  <si>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</si>
  <si>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</si>
  <si>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</si>
  <si>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</si>
  <si>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</si>
  <si>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</si>
  <si>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</si>
  <si>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</si>
  <si>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</si>
  <si>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</si>
  <si>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</si>
  <si>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</si>
  <si>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</si>
  <si>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</si>
  <si>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</si>
  <si>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</si>
  <si>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</si>
  <si>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</si>
  <si>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</si>
  <si>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</si>
  <si>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</si>
  <si>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</si>
  <si>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</si>
  <si>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</si>
  <si>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</si>
  <si>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</si>
  <si>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</si>
  <si>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</si>
  <si>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</si>
  <si>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</si>
  <si>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</si>
  <si>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</si>
  <si>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</si>
  <si>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</si>
  <si>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</si>
  <si>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</si>
  <si>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</si>
  <si>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</si>
  <si>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</si>
  <si>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</si>
  <si>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</si>
  <si>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</si>
  <si>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</si>
  <si>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</si>
  <si>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</si>
  <si>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</si>
  <si>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</si>
  <si>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</si>
  <si>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</si>
  <si>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</si>
  <si>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</si>
  <si>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</si>
  <si>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</si>
  <si>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</si>
  <si>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</si>
  <si>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</si>
  <si>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</si>
  <si>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</si>
  <si>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</si>
  <si>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</si>
  <si>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</si>
  <si>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</si>
  <si>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</si>
  <si>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</si>
  <si>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</si>
  <si>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</si>
  <si>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</si>
  <si>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</si>
  <si>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</si>
  <si>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</si>
  <si>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</si>
  <si>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</si>
  <si>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</si>
  <si>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</si>
  <si>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</si>
  <si>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</si>
  <si>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</si>
  <si>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</si>
  <si>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</si>
  <si>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</si>
  <si>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</si>
  <si>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</si>
  <si>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</si>
  <si>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</si>
  <si>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</si>
  <si>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</si>
  <si>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</si>
  <si>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</si>
  <si>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</si>
  <si>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</si>
  <si>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</si>
  <si>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</si>
  <si>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</si>
  <si>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</si>
  <si>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</si>
  <si>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</si>
  <si>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</si>
  <si>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</si>
  <si>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</si>
  <si>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</si>
  <si>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</si>
  <si>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</si>
  <si>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</si>
  <si>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</si>
  <si>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</si>
  <si>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</si>
  <si>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</si>
  <si>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</si>
  <si>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</si>
  <si>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</si>
  <si>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</si>
  <si>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</si>
  <si>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</si>
  <si>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</si>
  <si>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</si>
  <si>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</si>
  <si>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</si>
  <si>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</si>
  <si>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</si>
  <si>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</si>
  <si>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</si>
  <si>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</si>
  <si>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</si>
  <si>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</si>
  <si>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</si>
  <si>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</si>
  <si>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</si>
  <si>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</si>
  <si>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</si>
  <si>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</si>
  <si>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</si>
  <si>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</si>
  <si>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</si>
  <si>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</si>
  <si>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</si>
  <si>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</si>
  <si>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</si>
  <si>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</si>
  <si>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</si>
  <si>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</si>
  <si>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</si>
  <si>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</si>
  <si>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</si>
  <si>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</si>
  <si>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</si>
  <si>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</si>
  <si>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</si>
  <si>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</si>
  <si>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</si>
  <si>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</si>
  <si>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</si>
  <si>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</si>
  <si>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</si>
  <si>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</si>
  <si>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</si>
  <si>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</si>
  <si>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</si>
  <si>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</si>
  <si>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</si>
  <si>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</si>
  <si>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</si>
  <si>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</si>
  <si>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</si>
  <si>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</si>
  <si>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</si>
  <si>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</si>
  <si>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</si>
  <si>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</si>
  <si>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</si>
  <si>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</si>
  <si>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</si>
  <si>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</si>
  <si>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</si>
  <si>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</si>
  <si>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</si>
  <si>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</si>
  <si>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</si>
  <si>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</si>
  <si>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</si>
  <si>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</si>
  <si>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</si>
  <si>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</si>
  <si>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</si>
  <si>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</si>
  <si>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</si>
  <si>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</si>
  <si>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</si>
  <si>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</si>
  <si>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</si>
  <si>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</si>
  <si>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</si>
  <si>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</si>
  <si>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</si>
  <si>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</si>
  <si>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</si>
  <si>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</si>
  <si>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</si>
  <si>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</si>
  <si>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</si>
  <si>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</si>
  <si>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</si>
  <si>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</si>
  <si>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</si>
  <si>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</si>
  <si>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</si>
  <si>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</si>
  <si>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</si>
  <si>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</si>
  <si>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</si>
  <si>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</si>
  <si>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</si>
  <si>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</si>
  <si>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</si>
  <si>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</si>
  <si>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</si>
  <si>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</si>
  <si>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</si>
  <si>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</si>
  <si>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</si>
  <si>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</si>
  <si>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</si>
  <si>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</si>
  <si>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</si>
  <si>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</si>
  <si>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</si>
  <si>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</si>
  <si>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</si>
  <si>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</si>
  <si>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</si>
  <si>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</si>
  <si>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</si>
  <si>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</si>
  <si>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</si>
  <si>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</si>
  <si>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</si>
  <si>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</si>
  <si>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</si>
  <si>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</si>
  <si>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</si>
  <si>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</si>
  <si>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</si>
  <si>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</si>
  <si>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</si>
  <si>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</si>
  <si>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</si>
  <si>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</si>
  <si>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</si>
  <si>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</si>
  <si>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</si>
  <si>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</si>
  <si>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</si>
  <si>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</si>
  <si>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</si>
  <si>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</si>
  <si>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</si>
  <si>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</si>
  <si>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</si>
  <si>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</si>
  <si>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</si>
  <si>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</si>
  <si>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</si>
  <si>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</si>
  <si>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</si>
  <si>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</si>
  <si>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</si>
  <si>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</si>
  <si>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</si>
  <si>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</si>
  <si>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</si>
  <si>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</si>
  <si>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</si>
  <si>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</si>
  <si>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</si>
  <si>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</si>
  <si>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</si>
  <si>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</si>
  <si>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</si>
  <si>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</si>
  <si>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</si>
  <si>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</si>
  <si>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</si>
  <si>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</si>
  <si>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</si>
  <si>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</si>
  <si>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</si>
  <si>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</si>
  <si>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</si>
  <si>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</si>
  <si>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</si>
  <si>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</si>
  <si>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</si>
  <si>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</si>
  <si>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</si>
  <si>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</si>
  <si>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</si>
  <si>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</si>
  <si>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</si>
  <si>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</si>
  <si>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</si>
  <si>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</si>
  <si>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</si>
  <si>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</si>
  <si>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</si>
  <si>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</si>
  <si>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</si>
  <si>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</si>
  <si>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</si>
  <si>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</si>
  <si>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</si>
  <si>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</si>
  <si>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</si>
  <si>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</si>
  <si>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</si>
  <si>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</si>
  <si>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</si>
  <si>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</si>
  <si>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</si>
  <si>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</si>
  <si>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</si>
  <si>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</si>
  <si>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</si>
  <si>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</si>
  <si>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</si>
  <si>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</si>
  <si>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</si>
  <si>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</si>
  <si>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</si>
  <si>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</si>
  <si>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</si>
  <si>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</si>
  <si>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</si>
  <si>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</si>
  <si>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</si>
  <si>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</si>
  <si>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</si>
  <si>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</si>
  <si>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</si>
  <si>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</si>
  <si>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</si>
  <si>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</si>
  <si>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</si>
  <si>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</si>
  <si>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</si>
  <si>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</si>
  <si>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</si>
  <si>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</si>
  <si>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</si>
  <si>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</si>
  <si>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</si>
  <si>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</si>
  <si>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</si>
  <si>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</si>
  <si>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</si>
  <si>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</si>
  <si>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</si>
  <si>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</si>
  <si>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</si>
  <si>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</si>
  <si>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</si>
  <si>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</si>
  <si>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</si>
  <si>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</si>
  <si>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</si>
  <si>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</si>
  <si>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</si>
  <si>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</si>
  <si>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</si>
  <si>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</si>
  <si>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</si>
  <si>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</si>
  <si>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</si>
  <si>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</si>
  <si>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</si>
  <si>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</si>
  <si>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</si>
  <si>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</si>
  <si>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</si>
  <si>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</si>
  <si>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</si>
  <si>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</si>
  <si>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</si>
  <si>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</si>
  <si>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</si>
  <si>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</si>
  <si>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</si>
  <si>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</si>
  <si>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</si>
  <si>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</si>
  <si>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</si>
  <si>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</si>
  <si>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</si>
  <si>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</si>
  <si>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</si>
  <si>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</si>
  <si>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</si>
  <si>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</si>
  <si>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</si>
  <si>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</si>
  <si>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</si>
  <si>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</si>
  <si>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</si>
  <si>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</si>
  <si>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</si>
  <si>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</si>
  <si>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</si>
  <si>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</si>
  <si>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</si>
  <si>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</si>
  <si>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</si>
  <si>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</si>
  <si>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</si>
  <si>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</si>
  <si>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</si>
  <si>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</si>
  <si>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</si>
  <si>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</si>
  <si>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</si>
  <si>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</si>
  <si>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</si>
  <si>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</si>
  <si>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</si>
  <si>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</si>
  <si>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</si>
  <si>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</si>
  <si>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</si>
  <si>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</si>
  <si>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</si>
  <si>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</si>
  <si>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</si>
  <si>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</si>
  <si>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</si>
  <si>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</si>
  <si>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</si>
  <si>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</si>
  <si>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</si>
  <si>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</si>
  <si>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</si>
  <si>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</si>
  <si>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</si>
  <si>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</si>
  <si>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</si>
  <si>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</si>
  <si>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</si>
  <si>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</si>
  <si>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</si>
  <si>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</si>
  <si>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</si>
  <si>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</si>
  <si>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</si>
  <si>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</si>
  <si>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</si>
  <si>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</si>
  <si>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</si>
  <si>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</si>
  <si>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</si>
  <si>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</si>
  <si>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</si>
  <si>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</si>
  <si>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</si>
  <si>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</si>
  <si>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</si>
  <si>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</si>
  <si>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</si>
  <si>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</si>
  <si>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</si>
  <si>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</si>
  <si>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</si>
  <si>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</si>
  <si>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</si>
  <si>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</si>
  <si>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</si>
  <si>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</si>
  <si>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</si>
  <si>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</si>
  <si>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</si>
  <si>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</si>
  <si>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</si>
  <si>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</si>
  <si>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</si>
  <si>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</si>
  <si>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</si>
  <si>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</si>
  <si>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</si>
  <si>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</si>
  <si>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</si>
  <si>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</si>
  <si>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</si>
  <si>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</si>
  <si>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</si>
  <si>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</si>
  <si>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</si>
  <si>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</si>
  <si>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</si>
  <si>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</si>
  <si>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</si>
  <si>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</si>
  <si>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</si>
  <si>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</si>
  <si>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</si>
  <si>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</si>
  <si>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</si>
  <si>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</si>
  <si>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</si>
  <si>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</si>
  <si>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</si>
  <si>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</si>
  <si>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</si>
  <si>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</si>
  <si>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</si>
  <si>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</si>
  <si>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</si>
  <si>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</si>
  <si>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</si>
  <si>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</si>
  <si>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</si>
  <si>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</si>
  <si>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</si>
  <si>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</si>
  <si>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</si>
  <si>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</si>
  <si>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</si>
  <si>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</si>
  <si>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</si>
  <si>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</si>
  <si>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</si>
  <si>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</si>
  <si>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</si>
  <si>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</si>
  <si>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</si>
  <si>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</si>
  <si>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</si>
  <si>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</si>
  <si>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</si>
  <si>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</si>
  <si>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</si>
  <si>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</si>
  <si>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</si>
  <si>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</si>
  <si>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</si>
  <si>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</si>
  <si>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</si>
  <si>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</si>
  <si>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</si>
  <si>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</si>
  <si>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</si>
  <si>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</si>
  <si>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</si>
  <si>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</si>
  <si>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</si>
  <si>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</si>
  <si>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</si>
  <si>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</si>
  <si>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</si>
  <si>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</si>
  <si>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</si>
  <si>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</si>
  <si>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</si>
  <si>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</si>
  <si>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</si>
  <si>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</si>
  <si>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</si>
  <si>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</si>
  <si>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</si>
  <si>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</si>
  <si>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</si>
  <si>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</si>
  <si>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</si>
  <si>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</si>
  <si>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</si>
  <si>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</si>
  <si>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</si>
  <si>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</si>
  <si>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</si>
  <si>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</si>
  <si>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</si>
  <si>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</si>
  <si>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</si>
  <si>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</si>
  <si>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</si>
  <si>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</si>
  <si>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</si>
  <si>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</si>
  <si>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</si>
  <si>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</si>
  <si>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</si>
  <si>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</si>
  <si>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</si>
  <si>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</si>
  <si>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</si>
  <si>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</si>
  <si>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</si>
  <si>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</si>
  <si>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</si>
  <si>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</si>
  <si>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</si>
  <si>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</si>
  <si>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</si>
  <si>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</si>
  <si>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</si>
  <si>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</si>
  <si>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</si>
  <si>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</si>
  <si>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</si>
  <si>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</si>
  <si>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</si>
  <si>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</si>
  <si>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</si>
  <si>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</si>
  <si>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</si>
  <si>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</si>
  <si>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</si>
  <si>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</si>
  <si>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</si>
  <si>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</si>
  <si>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</si>
  <si>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</si>
  <si>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</si>
  <si>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</si>
  <si>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</si>
  <si>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</si>
  <si>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</si>
  <si>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</si>
  <si>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</si>
  <si>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</si>
  <si>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</si>
  <si>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</si>
  <si>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</si>
  <si>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</si>
  <si>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</si>
  <si>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</si>
  <si>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</si>
  <si>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</si>
  <si>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</si>
  <si>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</si>
  <si>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</si>
  <si>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</si>
  <si>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</si>
  <si>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</si>
  <si>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</si>
  <si>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</si>
  <si>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</si>
  <si>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</si>
  <si>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</si>
  <si>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</si>
  <si>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</si>
  <si>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</si>
  <si>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</si>
  <si>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</si>
  <si>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</si>
  <si>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</si>
  <si>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</si>
  <si>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</si>
  <si>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</si>
  <si>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</si>
  <si>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</si>
  <si>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</si>
  <si>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</si>
  <si>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</si>
  <si>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</si>
  <si>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</si>
  <si>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</si>
  <si>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</si>
  <si>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</si>
  <si>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</si>
  <si>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</si>
  <si>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</si>
  <si>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</si>
  <si>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</si>
  <si>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</si>
  <si>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</si>
  <si>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</si>
  <si>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</si>
  <si>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</si>
  <si>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</si>
  <si>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</si>
  <si>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</si>
  <si>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</si>
  <si>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</si>
  <si>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</si>
  <si>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</si>
  <si>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</si>
  <si>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</si>
  <si>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</si>
  <si>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</si>
  <si>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</si>
  <si>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</si>
  <si>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</si>
  <si>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</si>
  <si>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</si>
  <si>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</si>
  <si>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</si>
  <si>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</si>
  <si>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</si>
  <si>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</si>
  <si>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</si>
  <si>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</si>
  <si>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</si>
  <si>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</si>
  <si>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</si>
  <si>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</si>
  <si>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</si>
  <si>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</si>
  <si>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</si>
  <si>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</si>
  <si>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</si>
  <si>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</si>
  <si>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</si>
  <si>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</si>
  <si>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</si>
  <si>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</si>
  <si>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</si>
  <si>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</si>
  <si>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</si>
  <si>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</si>
  <si>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</si>
  <si>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</si>
  <si>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</si>
  <si>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</si>
  <si>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</si>
  <si>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</si>
  <si>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</si>
  <si>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</si>
  <si>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</si>
  <si>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</si>
  <si>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</si>
  <si>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</si>
  <si>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</si>
  <si>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</si>
  <si>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</si>
  <si>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</si>
  <si>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</si>
  <si>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</si>
  <si>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</si>
  <si>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</si>
  <si>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</si>
  <si>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</si>
  <si>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</si>
  <si>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</si>
  <si>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</si>
  <si>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</si>
  <si>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</si>
  <si>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</si>
  <si>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</si>
  <si>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</si>
  <si>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</si>
  <si>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</si>
  <si>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</si>
  <si>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</si>
  <si>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</si>
  <si>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</si>
  <si>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</si>
  <si>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</si>
  <si>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</si>
  <si>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</si>
  <si>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</si>
  <si>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</si>
  <si>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</si>
  <si>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</si>
  <si>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</si>
  <si>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</si>
  <si>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</si>
  <si>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</si>
  <si>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</si>
  <si>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</si>
  <si>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</si>
  <si>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</si>
  <si>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</si>
  <si>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</si>
  <si>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</si>
  <si>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</si>
  <si>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</si>
  <si>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</si>
  <si>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</si>
  <si>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</si>
  <si>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</si>
  <si>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</si>
  <si>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</si>
  <si>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</si>
  <si>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</si>
  <si>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</si>
  <si>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</si>
  <si>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</si>
  <si>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</si>
  <si>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</si>
  <si>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</si>
  <si>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</si>
  <si>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</si>
  <si>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</si>
  <si>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</si>
  <si>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</si>
  <si>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</si>
  <si>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</si>
  <si>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</si>
  <si>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</si>
  <si>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</si>
  <si>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</si>
  <si>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</si>
  <si>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</si>
  <si>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</si>
  <si>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</si>
  <si>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</si>
  <si>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</si>
  <si>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</si>
  <si>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</si>
  <si>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</si>
  <si>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</si>
  <si>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</si>
  <si>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</si>
  <si>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</si>
  <si>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</si>
  <si>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</si>
  <si>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</si>
  <si>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</si>
  <si>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</si>
  <si>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</si>
  <si>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</si>
  <si>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</si>
  <si>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</si>
  <si>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</si>
  <si>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</si>
  <si>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</si>
  <si>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</si>
  <si>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</si>
  <si>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</si>
  <si>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</si>
  <si>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</si>
  <si>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</si>
  <si>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</si>
  <si>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</si>
  <si>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</si>
  <si>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</si>
  <si>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</si>
  <si>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</si>
  <si>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</si>
  <si>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</si>
  <si>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</si>
  <si>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</si>
  <si>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</si>
  <si>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</si>
  <si>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</si>
  <si>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</si>
  <si>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</si>
  <si>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</si>
  <si>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</si>
  <si>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</si>
  <si>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</si>
  <si>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</si>
  <si>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</si>
  <si>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</si>
  <si>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</si>
  <si>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</si>
  <si>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</si>
  <si>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</si>
  <si>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</si>
  <si>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</si>
  <si>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</si>
  <si>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</si>
  <si>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</si>
  <si>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</si>
  <si>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</si>
  <si>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</si>
  <si>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</si>
  <si>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</si>
  <si>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</si>
  <si>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</si>
  <si>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</si>
  <si>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</si>
  <si>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</si>
  <si>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</si>
  <si>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</si>
  <si>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</si>
  <si>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</si>
  <si>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</si>
  <si>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</si>
  <si>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</si>
  <si>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</si>
  <si>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</si>
  <si>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</si>
  <si>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</si>
  <si>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</si>
  <si>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</si>
  <si>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</si>
  <si>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</si>
  <si>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</si>
  <si>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</si>
  <si>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</si>
  <si>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</si>
  <si>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</si>
  <si>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</si>
  <si>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</si>
  <si>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</si>
  <si>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</si>
  <si>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</si>
  <si>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</si>
  <si>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</si>
  <si>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</si>
  <si>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</si>
  <si>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</si>
  <si>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</si>
  <si>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</si>
  <si>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</si>
  <si>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</si>
  <si>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</si>
  <si>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</si>
  <si>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</si>
  <si>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</si>
  <si>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</si>
  <si>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</si>
  <si>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</si>
  <si>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</si>
  <si>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</si>
  <si>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</si>
  <si>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</si>
  <si>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</si>
  <si>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</si>
  <si>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</si>
  <si>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</si>
  <si>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</si>
  <si>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</si>
  <si>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</si>
  <si>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</si>
  <si>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</si>
  <si>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</si>
  <si>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</si>
  <si>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</si>
  <si>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</si>
  <si>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</si>
  <si>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</si>
  <si>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</si>
  <si>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</si>
  <si>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</si>
  <si>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</si>
  <si>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</si>
  <si>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</si>
  <si>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</si>
  <si>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</si>
  <si>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</si>
  <si>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</si>
  <si>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</si>
  <si>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</si>
  <si>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</si>
  <si>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</si>
  <si>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</si>
  <si>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</si>
  <si>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</si>
  <si>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</si>
  <si>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</si>
  <si>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</si>
  <si>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</si>
  <si>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</si>
  <si>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</si>
  <si>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</si>
  <si>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</si>
  <si>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</si>
  <si>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</si>
  <si>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</si>
  <si>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</si>
  <si>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</si>
  <si>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</si>
  <si>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</si>
  <si>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</si>
  <si>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</si>
  <si>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</si>
  <si>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</si>
  <si>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</si>
  <si>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</si>
  <si>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</si>
  <si>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</si>
  <si>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</si>
  <si>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</si>
  <si>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</si>
  <si>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</si>
  <si>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</si>
  <si>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</si>
  <si>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</si>
  <si>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</si>
  <si>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</si>
  <si>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</si>
  <si>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</si>
  <si>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</si>
  <si>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</si>
  <si>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</si>
  <si>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</si>
  <si>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</si>
  <si>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</si>
  <si>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</si>
  <si>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</si>
  <si>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</si>
  <si>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</si>
  <si>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</si>
  <si>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</si>
  <si>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</si>
  <si>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</si>
  <si>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</si>
  <si>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</si>
  <si>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</si>
  <si>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</si>
  <si>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</si>
  <si>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</si>
  <si>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</si>
  <si>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</si>
  <si>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</si>
  <si>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</si>
  <si>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</si>
  <si>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</si>
  <si>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</si>
  <si>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</si>
  <si>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</si>
  <si>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</si>
  <si>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</si>
  <si>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</si>
  <si>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</si>
  <si>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</si>
  <si>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</si>
  <si>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</si>
  <si>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</si>
  <si>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</si>
  <si>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</si>
  <si>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</si>
  <si>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</si>
  <si>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</si>
  <si>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</si>
  <si>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</si>
  <si>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</si>
  <si>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</si>
  <si>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</si>
  <si>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</si>
  <si>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</si>
  <si>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</si>
  <si>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</si>
  <si>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</si>
  <si>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</si>
  <si>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</si>
  <si>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</si>
  <si>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</si>
  <si>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</si>
  <si>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</si>
  <si>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</si>
  <si>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</si>
  <si>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</si>
  <si>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</si>
  <si>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</si>
  <si>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</si>
  <si>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</si>
  <si>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</si>
  <si>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</si>
  <si>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</si>
  <si>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</si>
  <si>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</si>
  <si>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</si>
  <si>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</si>
  <si>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</si>
  <si>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</si>
  <si>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</si>
  <si>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</si>
  <si>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</si>
  <si>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</si>
  <si>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</si>
  <si>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</si>
  <si>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</si>
  <si>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</si>
  <si>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</si>
  <si>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</si>
  <si>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</si>
  <si>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</si>
  <si>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</si>
  <si>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</si>
  <si>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</si>
  <si>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</si>
  <si>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</si>
  <si>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</si>
  <si>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</si>
  <si>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</si>
  <si>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</si>
  <si>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</si>
  <si>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</si>
  <si>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</si>
  <si>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</si>
  <si>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</si>
  <si>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</si>
  <si>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</si>
  <si>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</si>
  <si>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</si>
  <si>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</si>
  <si>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</si>
  <si>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</si>
  <si>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</si>
  <si>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</si>
  <si>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</si>
  <si>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</si>
  <si>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</si>
  <si>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</si>
  <si>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</si>
  <si>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</si>
  <si>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</si>
  <si>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</si>
  <si>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</si>
  <si>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</si>
  <si>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</si>
  <si>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</si>
  <si>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</si>
  <si>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</si>
  <si>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</si>
  <si>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</si>
  <si>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</si>
  <si>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</si>
  <si>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</si>
  <si>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</si>
  <si>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</si>
  <si>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</si>
  <si>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</si>
  <si>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</si>
  <si>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</si>
  <si>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</si>
  <si>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</si>
  <si>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</si>
  <si>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</si>
  <si>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</si>
  <si>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</si>
  <si>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</si>
  <si>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</si>
  <si>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</si>
  <si>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</si>
  <si>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</si>
  <si>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</si>
  <si>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</si>
  <si>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</si>
  <si>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</si>
  <si>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</si>
  <si>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</si>
  <si>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</si>
  <si>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</si>
  <si>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</si>
  <si>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</si>
  <si>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</si>
  <si>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</si>
  <si>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</si>
  <si>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</si>
  <si>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</si>
  <si>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</si>
  <si>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</si>
  <si>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</si>
  <si>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</si>
  <si>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</si>
  <si>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</si>
  <si>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</si>
  <si>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</si>
  <si>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</si>
  <si>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</si>
  <si>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</si>
  <si>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</si>
  <si>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</si>
  <si>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</si>
  <si>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</si>
  <si>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</si>
  <si>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</si>
  <si>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</si>
  <si>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</si>
  <si>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</si>
  <si>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</si>
  <si>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</si>
  <si>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</si>
  <si>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</si>
  <si>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</si>
  <si>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</si>
  <si>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</si>
  <si>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</si>
  <si>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</si>
  <si>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</si>
  <si>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</si>
  <si>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</si>
  <si>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</si>
  <si>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</si>
  <si>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</si>
  <si>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</si>
  <si>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</si>
  <si>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</si>
  <si>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</si>
  <si>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</si>
  <si>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</si>
  <si>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</si>
  <si>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</si>
  <si>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</si>
  <si>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</si>
  <si>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</si>
  <si>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</si>
  <si>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</si>
  <si>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</si>
  <si>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</si>
  <si>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</si>
  <si>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</si>
  <si>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</si>
  <si>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</si>
  <si>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</si>
  <si>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</si>
  <si>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</si>
  <si>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</si>
  <si>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</si>
  <si>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</si>
  <si>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</si>
  <si>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</si>
  <si>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</si>
  <si>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</si>
  <si>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</si>
  <si>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</si>
  <si>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</si>
  <si>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</si>
  <si>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</si>
  <si>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</si>
  <si>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</si>
  <si>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</si>
  <si>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</si>
  <si>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</si>
  <si>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</si>
  <si>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</si>
  <si>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</si>
  <si>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</si>
  <si>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</si>
  <si>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</si>
  <si>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</si>
  <si>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</si>
  <si>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</si>
  <si>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</si>
  <si>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</si>
  <si>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</si>
  <si>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</si>
  <si>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</si>
  <si>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</si>
  <si>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</si>
  <si>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</si>
  <si>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</si>
  <si>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</si>
  <si>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</si>
  <si>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</si>
  <si>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</si>
  <si>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</si>
  <si>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</si>
  <si>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</si>
  <si>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</si>
  <si>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</si>
  <si>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</si>
  <si>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</si>
  <si>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</si>
  <si>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</si>
  <si>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</si>
  <si>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</si>
  <si>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</si>
  <si>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</si>
  <si>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</si>
  <si>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</si>
  <si>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</si>
  <si>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</si>
  <si>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</si>
  <si>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</si>
  <si>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</si>
  <si>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</si>
  <si>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</si>
  <si>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</si>
  <si>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</si>
  <si>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</si>
  <si>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</si>
  <si>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</si>
  <si>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</si>
  <si>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</si>
  <si>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</si>
  <si>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</si>
  <si>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</si>
  <si>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</si>
  <si>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</si>
  <si>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</si>
  <si>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</si>
  <si>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</si>
  <si>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</si>
  <si>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</si>
  <si>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</si>
  <si>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</si>
  <si>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</si>
  <si>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</si>
  <si>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</si>
  <si>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</si>
  <si>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</si>
  <si>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</si>
  <si>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</si>
  <si>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</si>
  <si>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</si>
  <si>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</si>
  <si>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</si>
  <si>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</si>
  <si>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</si>
  <si>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</si>
  <si>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</si>
  <si>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</si>
  <si>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</si>
  <si>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</si>
  <si>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</si>
  <si>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</si>
  <si>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</si>
  <si>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</si>
  <si>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</si>
  <si>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</si>
  <si>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</si>
  <si>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</si>
  <si>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</si>
  <si>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</si>
  <si>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</si>
  <si>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</si>
  <si>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</si>
  <si>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</si>
  <si>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</si>
  <si>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</si>
  <si>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</si>
  <si>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</si>
  <si>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</si>
  <si>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</si>
  <si>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</si>
  <si>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</si>
  <si>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</si>
  <si>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</si>
  <si>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</si>
  <si>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</si>
  <si>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</si>
  <si>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</si>
  <si>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</si>
  <si>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</si>
  <si>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</si>
  <si>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</si>
  <si>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</si>
  <si>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</si>
  <si>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</si>
  <si>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</si>
  <si>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</si>
  <si>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</si>
  <si>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</si>
  <si>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</si>
  <si>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</si>
  <si>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</si>
  <si>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</si>
  <si>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</si>
  <si>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</si>
  <si>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</si>
  <si>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</si>
  <si>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</si>
  <si>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</si>
  <si>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</si>
  <si>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</si>
  <si>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</si>
  <si>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</si>
  <si>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</si>
  <si>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</si>
  <si>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</si>
  <si>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</si>
  <si>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</si>
  <si>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</si>
  <si>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</si>
  <si>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</si>
  <si>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</si>
  <si>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</si>
  <si>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</si>
  <si>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</si>
  <si>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</si>
  <si>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</si>
  <si>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</si>
  <si>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</si>
  <si>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</si>
  <si>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</si>
  <si>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</si>
  <si>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</si>
  <si>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</si>
  <si>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</si>
  <si>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</si>
  <si>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</si>
  <si>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</si>
  <si>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</si>
  <si>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</si>
  <si>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</si>
  <si>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</si>
  <si>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</si>
  <si>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</si>
  <si>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</si>
  <si>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</si>
  <si>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</si>
  <si>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</si>
  <si>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</si>
  <si>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</si>
  <si>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</si>
  <si>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</si>
  <si>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</si>
  <si>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</si>
  <si>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</si>
  <si>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</si>
  <si>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</si>
  <si>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</si>
  <si>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</si>
  <si>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</si>
  <si>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</si>
  <si>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</si>
  <si>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</si>
  <si>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</si>
  <si>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</si>
  <si>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</si>
  <si>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</si>
  <si>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</si>
  <si>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</si>
  <si>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</si>
  <si>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</si>
  <si>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</si>
  <si>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</si>
  <si>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</si>
  <si>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</si>
  <si>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</si>
  <si>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</si>
  <si>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</si>
  <si>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</si>
  <si>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</si>
  <si>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</si>
  <si>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</si>
  <si>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</si>
  <si>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</si>
  <si>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</si>
  <si>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</si>
  <si>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</si>
  <si>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</si>
  <si>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</si>
  <si>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</si>
  <si>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</si>
  <si>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</si>
  <si>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</si>
  <si>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</si>
  <si>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</si>
  <si>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</si>
  <si>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</si>
  <si>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</si>
  <si>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</si>
  <si>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</si>
  <si>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</si>
  <si>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</si>
  <si>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</si>
  <si>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</si>
  <si>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</si>
  <si>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</si>
  <si>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</si>
  <si>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</si>
  <si>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</si>
  <si>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</si>
  <si>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</si>
  <si>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</si>
  <si>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</si>
  <si>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</si>
  <si>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</si>
  <si>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</si>
  <si>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</si>
  <si>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</si>
  <si>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</si>
  <si>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</si>
  <si>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</si>
  <si>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</si>
  <si>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</si>
  <si>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</si>
  <si>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</si>
  <si>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</si>
  <si>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</si>
  <si>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</si>
  <si>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</si>
  <si>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</si>
  <si>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</si>
  <si>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</si>
  <si>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</si>
  <si>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</si>
  <si>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</si>
  <si>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</si>
  <si>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</si>
  <si>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</si>
  <si>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</si>
  <si>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</si>
  <si>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</si>
  <si>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</si>
  <si>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</si>
  <si>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</si>
  <si>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</si>
  <si>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</si>
  <si>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</si>
  <si>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</si>
  <si>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</si>
  <si>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</si>
  <si>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</si>
  <si>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</si>
  <si>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</si>
  <si>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</si>
  <si>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</si>
  <si>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</si>
  <si>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</si>
  <si>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</si>
  <si>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</si>
  <si>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</si>
  <si>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</si>
  <si>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</si>
  <si>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</si>
  <si>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</si>
  <si>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</si>
  <si>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</si>
  <si>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</si>
  <si>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</si>
  <si>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</si>
  <si>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</si>
  <si>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</si>
  <si>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</si>
  <si>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</si>
  <si>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</si>
  <si>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</si>
  <si>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</si>
  <si>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</si>
  <si>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</si>
  <si>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</si>
  <si>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</si>
  <si>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</si>
  <si>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</si>
  <si>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</si>
  <si>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</si>
  <si>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</si>
  <si>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</si>
  <si>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</si>
  <si>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</si>
  <si>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</si>
  <si>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</si>
  <si>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</si>
  <si>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</si>
  <si>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</si>
  <si>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</si>
  <si>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</si>
  <si>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</si>
  <si>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</si>
  <si>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</si>
  <si>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</si>
  <si>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</si>
  <si>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</si>
  <si>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</si>
  <si>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</si>
  <si>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</si>
  <si>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</si>
  <si>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</si>
  <si>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</si>
  <si>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</si>
  <si>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</si>
  <si>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</si>
  <si>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</si>
  <si>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</si>
  <si>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</si>
  <si>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</si>
  <si>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</si>
  <si>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</si>
  <si>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</si>
  <si>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</si>
  <si>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</si>
  <si>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</si>
  <si>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</si>
  <si>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</si>
  <si>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</si>
  <si>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</si>
  <si>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</si>
  <si>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</si>
  <si>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</si>
  <si>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</si>
  <si>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</si>
  <si>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</si>
  <si>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</si>
  <si>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</si>
  <si>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</si>
  <si>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</si>
  <si>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</si>
  <si>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</si>
  <si>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</si>
  <si>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</si>
  <si>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</si>
  <si>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</si>
  <si>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</si>
  <si>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</si>
  <si>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</si>
  <si>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</si>
  <si>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</si>
  <si>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</si>
  <si>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</si>
  <si>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</si>
  <si>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</si>
  <si>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</si>
  <si>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</si>
  <si>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</si>
  <si>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</si>
  <si>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</si>
  <si>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</si>
  <si>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</si>
  <si>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</si>
  <si>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</si>
  <si>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</si>
  <si>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</si>
  <si>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</si>
  <si>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</si>
  <si>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</si>
  <si>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</si>
  <si>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</si>
  <si>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</si>
  <si>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</si>
  <si>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</si>
  <si>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</si>
  <si>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</si>
  <si>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</si>
  <si>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</si>
  <si>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</si>
  <si>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</si>
  <si>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</si>
  <si>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</si>
  <si>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</si>
  <si>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</si>
  <si>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</si>
  <si>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</si>
  <si>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</si>
  <si>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</si>
  <si>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</si>
  <si>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</si>
  <si>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</si>
  <si>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</si>
  <si>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</si>
  <si>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</si>
  <si>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</si>
  <si>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</si>
  <si>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</si>
  <si>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</si>
  <si>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</si>
  <si>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</si>
  <si>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</si>
  <si>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</si>
  <si>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</si>
  <si>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</si>
  <si>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</si>
  <si>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</si>
  <si>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</si>
  <si>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</si>
  <si>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</si>
  <si>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</si>
  <si>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</si>
  <si>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</si>
  <si>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</si>
  <si>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</si>
  <si>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</si>
  <si>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</si>
  <si>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</si>
  <si>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</si>
  <si>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</si>
  <si>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</si>
  <si>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</si>
  <si>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</si>
  <si>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</si>
  <si>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</si>
  <si>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</si>
  <si>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</si>
  <si>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</si>
  <si>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</si>
  <si>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</si>
  <si>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</si>
  <si>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</si>
  <si>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</si>
  <si>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</si>
  <si>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</si>
  <si>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</si>
  <si>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</si>
  <si>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</si>
  <si>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</si>
  <si>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</si>
  <si>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</si>
  <si>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</si>
  <si>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</si>
  <si>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</si>
  <si>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</si>
  <si>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</si>
  <si>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</si>
  <si>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</si>
  <si>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</si>
  <si>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</si>
  <si>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</si>
  <si>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</si>
  <si>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</si>
  <si>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</si>
  <si>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</si>
  <si>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</si>
  <si>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</si>
  <si>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</si>
  <si>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</si>
  <si>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</si>
  <si>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</si>
  <si>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</si>
  <si>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</si>
  <si>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</si>
  <si>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</si>
  <si>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</si>
  <si>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</si>
  <si>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</si>
  <si>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</si>
  <si>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</si>
  <si>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</si>
  <si>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</si>
  <si>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</si>
  <si>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</si>
  <si>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</si>
  <si>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</si>
  <si>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</si>
  <si>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</si>
  <si>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</si>
  <si>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</si>
  <si>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</si>
  <si>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</si>
  <si>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</si>
  <si>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</si>
  <si>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</si>
  <si>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</si>
  <si>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</si>
  <si>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</si>
  <si>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</si>
  <si>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</si>
  <si>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</si>
  <si>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</si>
  <si>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</si>
  <si>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</si>
  <si>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</si>
  <si>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</si>
  <si>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</si>
  <si>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</si>
  <si>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</si>
  <si>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</si>
  <si>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</si>
  <si>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</si>
  <si>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</si>
  <si>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</si>
  <si>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</si>
  <si>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</si>
  <si>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</si>
  <si>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</si>
  <si>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</si>
  <si>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</si>
  <si>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</si>
  <si>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</si>
  <si>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</si>
  <si>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</si>
  <si>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</si>
  <si>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</si>
  <si>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</si>
  <si>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</si>
  <si>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</si>
  <si>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</si>
  <si>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</si>
  <si>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</si>
  <si>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</si>
  <si>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</si>
  <si>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</si>
  <si>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</si>
  <si>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</si>
  <si>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</si>
  <si>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</si>
  <si>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</si>
  <si>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</si>
  <si>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</si>
  <si>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</si>
  <si>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</si>
  <si>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</si>
  <si>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</si>
  <si>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</si>
  <si>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</si>
  <si>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</si>
  <si>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</si>
  <si>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</si>
  <si>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</si>
  <si>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</si>
  <si>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</si>
  <si>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</si>
  <si>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</si>
  <si>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</si>
  <si>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</si>
  <si>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</si>
  <si>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</si>
  <si>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</si>
  <si>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</si>
  <si>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</si>
  <si>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</si>
  <si>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</si>
  <si>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</si>
  <si>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</si>
  <si>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</si>
  <si>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</si>
  <si>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</si>
  <si>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</si>
  <si>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</si>
  <si>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</si>
  <si>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</si>
  <si>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</si>
  <si>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</si>
  <si>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</si>
  <si>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</si>
  <si>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</si>
  <si>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</si>
  <si>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</si>
  <si>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</si>
  <si>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</si>
  <si>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</si>
  <si>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</si>
  <si>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</si>
  <si>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</si>
  <si>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</si>
  <si>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</si>
  <si>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</si>
  <si>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</si>
  <si>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</si>
  <si>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</si>
  <si>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</si>
  <si>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</si>
  <si>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</si>
  <si>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</si>
  <si>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</si>
  <si>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</si>
  <si>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</si>
  <si>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</si>
  <si>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</si>
  <si>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</si>
  <si>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</si>
  <si>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</si>
  <si>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</si>
  <si>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</si>
  <si>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</si>
  <si>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</si>
  <si>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</si>
  <si>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</si>
  <si>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</si>
  <si>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</si>
  <si>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</si>
  <si>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</si>
  <si>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</si>
  <si>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</si>
  <si>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</si>
  <si>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</si>
  <si>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</si>
  <si>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</si>
  <si>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</si>
  <si>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</si>
  <si>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</si>
  <si>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</si>
  <si>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</si>
  <si>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</si>
  <si>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</si>
  <si>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</si>
  <si>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</si>
  <si>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</si>
  <si>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</si>
  <si>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</si>
  <si>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</si>
  <si>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</si>
  <si>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</si>
  <si>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</si>
  <si>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</si>
  <si>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</si>
  <si>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</si>
  <si>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</si>
  <si>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</si>
  <si>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</si>
  <si>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</si>
  <si>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</si>
  <si>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</si>
  <si>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</si>
  <si>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</si>
  <si>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</si>
  <si>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</si>
  <si>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</si>
  <si>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</si>
  <si>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</si>
  <si>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</si>
  <si>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</si>
  <si>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</si>
  <si>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</si>
  <si>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</si>
  <si>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</si>
  <si>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</si>
  <si>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</si>
  <si>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</si>
  <si>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</si>
  <si>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</si>
  <si>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</si>
  <si>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</si>
  <si>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</si>
  <si>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</si>
  <si>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</si>
  <si>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</si>
  <si>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</si>
  <si>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</si>
  <si>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</si>
  <si>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</si>
  <si>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</si>
  <si>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</si>
  <si>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</si>
  <si>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</si>
  <si>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</si>
  <si>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</si>
  <si>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</si>
  <si>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</si>
  <si>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</si>
  <si>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</si>
  <si>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</si>
  <si>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</si>
  <si>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</si>
  <si>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</si>
  <si>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</si>
  <si>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</si>
  <si>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</si>
  <si>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</si>
  <si>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</si>
  <si>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</si>
  <si>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</si>
  <si>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</si>
  <si>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</si>
  <si>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</si>
  <si>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</si>
  <si>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</si>
  <si>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</si>
  <si>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</si>
  <si>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</si>
  <si>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</si>
  <si>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</si>
  <si>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</si>
  <si>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</si>
  <si>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</si>
  <si>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</si>
  <si>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</si>
  <si>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</si>
  <si>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</si>
  <si>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</si>
  <si>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</si>
  <si>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</si>
  <si>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</si>
  <si>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</si>
  <si>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</si>
  <si>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</si>
  <si>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</si>
  <si>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</si>
  <si>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</si>
  <si>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</si>
  <si>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</si>
  <si>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</si>
  <si>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</si>
  <si>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</si>
  <si>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</si>
  <si>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</si>
  <si>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</si>
  <si>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</si>
  <si>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</si>
  <si>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</si>
  <si>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</si>
  <si>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</si>
  <si>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</si>
  <si>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</si>
  <si>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</si>
  <si>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</si>
  <si>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</si>
  <si>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</si>
  <si>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</si>
  <si>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</si>
  <si>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</si>
  <si>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</si>
  <si>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</si>
  <si>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</si>
  <si>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</si>
  <si>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</si>
  <si>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</si>
  <si>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</si>
  <si>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</si>
  <si>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</si>
  <si>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</si>
  <si>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</si>
  <si>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</si>
  <si>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</si>
  <si>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</si>
  <si>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</si>
  <si>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</si>
  <si>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</si>
  <si>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</si>
  <si>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</si>
  <si>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</si>
  <si>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</si>
  <si>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</si>
  <si>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</si>
  <si>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</si>
  <si>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</si>
  <si>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</si>
  <si>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</si>
  <si>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</si>
  <si>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</si>
  <si>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</si>
  <si>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</si>
  <si>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</si>
  <si>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</si>
  <si>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</si>
  <si>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</si>
  <si>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</si>
  <si>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</si>
  <si>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</si>
  <si>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</si>
  <si>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</si>
  <si>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</si>
  <si>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</si>
  <si>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</si>
  <si>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</si>
  <si>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</si>
  <si>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</si>
  <si>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</si>
  <si>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</si>
  <si>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</si>
  <si>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</si>
  <si>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</si>
  <si>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</si>
  <si>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</si>
  <si>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</si>
  <si>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</si>
  <si>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</si>
  <si>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</si>
  <si>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</si>
  <si>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</si>
  <si>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</si>
  <si>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</si>
  <si>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</si>
  <si>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</si>
  <si>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</si>
  <si>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</si>
  <si>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</si>
  <si>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</si>
  <si>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</si>
  <si>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</si>
  <si>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</si>
  <si>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</si>
  <si>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</si>
  <si>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</si>
  <si>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</si>
  <si>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</si>
  <si>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</si>
  <si>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</si>
  <si>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</si>
  <si>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</si>
  <si>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</si>
  <si>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</si>
  <si>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</si>
  <si>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</si>
  <si>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</si>
  <si>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</si>
  <si>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</si>
  <si>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</si>
  <si>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</si>
  <si>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</si>
  <si>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</si>
  <si>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</si>
  <si>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</si>
  <si>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</si>
  <si>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</si>
  <si>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</si>
  <si>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</si>
  <si>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</si>
  <si>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</si>
  <si>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</si>
  <si>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</si>
  <si>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</si>
  <si>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</si>
  <si>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</si>
  <si>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</si>
  <si>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</si>
  <si>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</si>
  <si>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</si>
  <si>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</si>
  <si>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</si>
  <si>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</si>
  <si>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</si>
  <si>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</si>
  <si>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</si>
  <si>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</si>
  <si>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</si>
  <si>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</si>
  <si>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</si>
  <si>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</si>
  <si>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</si>
  <si>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</si>
  <si>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</si>
  <si>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</si>
  <si>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</si>
  <si>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</si>
  <si>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</si>
  <si>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</si>
  <si>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</si>
  <si>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</si>
  <si>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</si>
  <si>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</si>
  <si>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</si>
  <si>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</si>
  <si>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</si>
  <si>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</si>
  <si>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</si>
  <si>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</si>
  <si>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</si>
  <si>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</si>
  <si>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</si>
  <si>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</si>
  <si>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</si>
  <si>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</si>
  <si>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</si>
  <si>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</si>
  <si>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</si>
  <si>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</si>
  <si>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</si>
  <si>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</si>
  <si>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</si>
  <si>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</si>
  <si>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</si>
  <si>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</si>
  <si>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</si>
  <si>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</si>
  <si>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</si>
  <si>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</si>
  <si>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</si>
  <si>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</si>
  <si>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</si>
  <si>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</si>
  <si>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</si>
  <si>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</si>
  <si>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</si>
  <si>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</si>
  <si>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</si>
  <si>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</si>
  <si>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</si>
  <si>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</si>
  <si>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</si>
  <si>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</si>
  <si>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</si>
  <si>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</si>
  <si>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</si>
  <si>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</si>
  <si>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</si>
  <si>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</si>
  <si>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</si>
  <si>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</si>
  <si>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</si>
  <si>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</si>
  <si>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</si>
  <si>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</si>
  <si>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</si>
  <si>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</si>
  <si>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</si>
  <si>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</si>
  <si>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</si>
  <si>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</si>
  <si>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</si>
  <si>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</si>
  <si>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</si>
  <si>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</si>
  <si>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</si>
  <si>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</si>
  <si>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</si>
  <si>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</si>
  <si>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</si>
  <si>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</si>
  <si>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</si>
  <si>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</si>
  <si>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</si>
  <si>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</si>
  <si>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</si>
  <si>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</si>
  <si>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</si>
  <si>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</si>
  <si>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</si>
  <si>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</si>
  <si>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</si>
  <si>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</si>
  <si>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</si>
  <si>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</si>
  <si>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</si>
  <si>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</si>
  <si>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</si>
  <si>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</si>
  <si>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</si>
  <si>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</si>
  <si>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</si>
  <si>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</si>
  <si>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</si>
  <si>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</si>
  <si>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</si>
  <si>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</si>
  <si>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</si>
  <si>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</si>
  <si>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</si>
  <si>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</si>
  <si>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</si>
  <si>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</si>
  <si>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</si>
  <si>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</si>
  <si>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</si>
  <si>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</si>
  <si>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</si>
  <si>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</si>
  <si>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</si>
  <si>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</si>
  <si>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</si>
  <si>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</si>
  <si>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</si>
  <si>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</si>
  <si>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</si>
  <si>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</si>
  <si>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</si>
  <si>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</si>
  <si>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</si>
  <si>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</si>
  <si>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</si>
  <si>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</si>
  <si>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</si>
  <si>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</si>
  <si>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</si>
  <si>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</si>
  <si>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</si>
  <si>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</si>
  <si>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</si>
  <si>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</si>
  <si>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</si>
  <si>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</si>
  <si>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</si>
  <si>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</si>
  <si>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</si>
  <si>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</si>
  <si>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</si>
  <si>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</si>
  <si>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</si>
  <si>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</si>
  <si>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</si>
  <si>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</si>
  <si>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</si>
  <si>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</si>
  <si>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</si>
  <si>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</si>
  <si>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</si>
  <si>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</si>
  <si>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</si>
  <si>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</si>
  <si>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</si>
  <si>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</si>
  <si>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</si>
  <si>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</si>
  <si>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</si>
  <si>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</si>
  <si>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</si>
  <si>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</si>
  <si>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</si>
  <si>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</si>
  <si>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</si>
  <si>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</si>
  <si>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</si>
  <si>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</si>
  <si>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</si>
  <si>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</si>
  <si>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</si>
  <si>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</si>
  <si>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</si>
  <si>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</si>
  <si>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</si>
  <si>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</si>
  <si>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</si>
  <si>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</si>
  <si>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</si>
  <si>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</si>
  <si>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</si>
  <si>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</si>
  <si>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</si>
  <si>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</si>
  <si>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</si>
  <si>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</si>
  <si>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</si>
  <si>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</si>
  <si>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</si>
  <si>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</si>
  <si>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</si>
  <si>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</si>
  <si>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</si>
  <si>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</si>
  <si>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</si>
  <si>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</si>
  <si>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</si>
  <si>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</si>
  <si>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</si>
  <si>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</si>
  <si>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</si>
  <si>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</si>
  <si>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</si>
  <si>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</si>
  <si>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</si>
  <si>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</si>
  <si>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</si>
  <si>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</si>
  <si>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</si>
  <si>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</si>
  <si>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</si>
  <si>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</si>
  <si>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</si>
  <si>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</si>
  <si>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</si>
  <si>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</si>
  <si>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</si>
  <si>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</si>
  <si>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</si>
  <si>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</si>
  <si>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</si>
  <si>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</si>
  <si>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</si>
  <si>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</si>
  <si>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</si>
  <si>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</si>
  <si>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</si>
  <si>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</si>
  <si>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</si>
  <si>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</si>
  <si>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</si>
  <si>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</si>
  <si>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</si>
  <si>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</si>
  <si>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</si>
  <si>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</si>
  <si>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</si>
  <si>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</si>
  <si>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</si>
  <si>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</si>
  <si>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</si>
  <si>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</si>
  <si>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</si>
  <si>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</si>
  <si>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</si>
  <si>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</si>
  <si>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</si>
  <si>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</si>
  <si>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</si>
  <si>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</si>
  <si>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</si>
  <si>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</si>
  <si>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</si>
  <si>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</si>
  <si>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</si>
  <si>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</si>
  <si>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</si>
  <si>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</si>
  <si>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</si>
  <si>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</si>
  <si>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</si>
  <si>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</si>
  <si>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</si>
  <si>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</si>
  <si>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</si>
  <si>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</si>
  <si>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</si>
  <si>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</si>
  <si>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</si>
  <si>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</si>
  <si>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</si>
  <si>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</si>
  <si>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</si>
  <si>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</si>
  <si>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</si>
  <si>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</si>
  <si>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</si>
  <si>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</si>
  <si>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</si>
  <si>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</si>
  <si>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</si>
  <si>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</si>
  <si>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</si>
  <si>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</si>
  <si>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</si>
  <si>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</si>
  <si>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</si>
  <si>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</si>
  <si>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</si>
  <si>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</si>
  <si>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</si>
  <si>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</si>
  <si>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</si>
  <si>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</si>
  <si>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</si>
  <si>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</si>
  <si>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</si>
  <si>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</si>
  <si>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</si>
  <si>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</si>
  <si>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</si>
  <si>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</si>
  <si>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</si>
  <si>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</si>
  <si>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</si>
  <si>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</si>
  <si>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</si>
  <si>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</si>
  <si>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</si>
  <si>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</si>
  <si>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</si>
  <si>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</si>
  <si>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</si>
  <si>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</si>
  <si>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</si>
  <si>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</si>
  <si>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</si>
  <si>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</si>
  <si>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</si>
  <si>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</si>
  <si>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</si>
  <si>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</si>
  <si>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</si>
  <si>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</si>
  <si>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</si>
  <si>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</si>
  <si>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</si>
  <si>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</si>
  <si>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</si>
  <si>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</si>
  <si>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</si>
  <si>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</si>
  <si>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</si>
  <si>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</si>
  <si>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</si>
  <si>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</si>
  <si>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</si>
  <si>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</si>
  <si>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</si>
  <si>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</si>
  <si>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</si>
  <si>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</si>
  <si>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</si>
  <si>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</si>
  <si>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</si>
  <si>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</si>
  <si>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</si>
  <si>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</si>
  <si>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</si>
  <si>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</si>
  <si>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</si>
  <si>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</si>
  <si>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</si>
  <si>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</si>
  <si>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</si>
  <si>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</si>
  <si>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</si>
  <si>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</si>
  <si>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</si>
  <si>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</si>
  <si>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</si>
  <si>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</si>
  <si>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</si>
  <si>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</si>
  <si>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</si>
  <si>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</si>
  <si>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</si>
  <si>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</si>
  <si>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</si>
  <si>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</si>
  <si>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</si>
  <si>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</si>
  <si>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</si>
  <si>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</si>
  <si>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</si>
  <si>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</si>
  <si>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</si>
  <si>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</si>
  <si>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</si>
  <si>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</si>
  <si>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</si>
  <si>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</si>
  <si>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</si>
  <si>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</si>
  <si>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</si>
  <si>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</si>
  <si>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</si>
  <si>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</si>
  <si>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</si>
  <si>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</si>
  <si>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</si>
  <si>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</si>
  <si>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</si>
  <si>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</si>
  <si>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</si>
  <si>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</si>
  <si>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</si>
  <si>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</si>
  <si>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</si>
  <si>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</si>
  <si>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</si>
  <si>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</si>
  <si>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</si>
  <si>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</si>
  <si>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</si>
  <si>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</si>
  <si>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</si>
  <si>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</si>
  <si>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</si>
  <si>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</si>
  <si>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</si>
  <si>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</si>
  <si>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</si>
  <si>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</si>
  <si>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</si>
  <si>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</si>
  <si>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</si>
  <si>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</si>
  <si>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</si>
  <si>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</si>
  <si>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</si>
  <si>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</si>
  <si>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</si>
  <si>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</si>
  <si>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</si>
  <si>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</si>
  <si>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</si>
  <si>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</si>
  <si>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</si>
  <si>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</si>
  <si>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</si>
  <si>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</si>
  <si>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</si>
  <si>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</si>
  <si>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</si>
  <si>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</si>
  <si>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</si>
  <si>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</si>
  <si>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</si>
  <si>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</si>
  <si>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</si>
  <si>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</si>
  <si>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</si>
  <si>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</si>
  <si>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</si>
  <si>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</si>
  <si>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</si>
  <si>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</si>
  <si>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</si>
  <si>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</si>
  <si>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</si>
  <si>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</si>
  <si>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</si>
  <si>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</si>
  <si>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</si>
  <si>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</si>
  <si>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</si>
  <si>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</si>
  <si>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</si>
  <si>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</si>
  <si>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</si>
  <si>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</si>
  <si>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</si>
  <si>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</si>
  <si>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</si>
  <si>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</si>
  <si>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</si>
  <si>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</si>
  <si>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</si>
  <si>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</si>
  <si>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</si>
  <si>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</si>
  <si>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</si>
  <si>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</si>
  <si>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</si>
  <si>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</si>
  <si>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</si>
  <si>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</si>
  <si>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</si>
  <si>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</si>
  <si>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</si>
  <si>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</si>
  <si>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</si>
  <si>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</si>
  <si>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</si>
  <si>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</si>
  <si>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</si>
  <si>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</si>
  <si>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</si>
  <si>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</si>
  <si>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</si>
  <si>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</si>
  <si>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</si>
  <si>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</si>
  <si>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</si>
  <si>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</si>
  <si>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</si>
  <si>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</si>
  <si>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</si>
  <si>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</si>
  <si>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</si>
  <si>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</si>
  <si>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</si>
  <si>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</si>
  <si>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</si>
  <si>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</si>
  <si>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</si>
  <si>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</si>
  <si>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</si>
  <si>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</si>
  <si>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</si>
  <si>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</si>
  <si>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</si>
  <si>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</si>
  <si>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</si>
  <si>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</si>
  <si>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</si>
  <si>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</si>
  <si>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</si>
  <si>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</si>
  <si>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</si>
  <si>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</si>
  <si>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</si>
  <si>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</si>
  <si>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</si>
  <si>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</si>
  <si>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</si>
  <si>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</si>
  <si>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</si>
  <si>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</si>
  <si>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</si>
  <si>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</si>
  <si>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</si>
  <si>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</si>
  <si>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</si>
  <si>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</si>
  <si>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</si>
  <si>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</si>
  <si>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</si>
  <si>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</si>
  <si>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</si>
  <si>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</si>
  <si>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</si>
  <si>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</si>
  <si>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</si>
  <si>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</si>
  <si>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</si>
  <si>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</si>
  <si>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</si>
  <si>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</si>
  <si>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</si>
  <si>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</si>
  <si>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</si>
  <si>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</si>
  <si>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</si>
  <si>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</si>
  <si>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</si>
  <si>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</si>
  <si>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</si>
  <si>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</si>
  <si>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</si>
  <si>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</si>
  <si>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</si>
  <si>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</si>
  <si>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</si>
  <si>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</si>
  <si>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</si>
  <si>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</si>
  <si>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</si>
  <si>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</si>
  <si>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</si>
  <si>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</si>
  <si>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</si>
  <si>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</si>
  <si>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</si>
  <si>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</si>
  <si>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</si>
  <si>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</si>
  <si>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</si>
  <si>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</si>
  <si>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</si>
  <si>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</si>
  <si>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</si>
  <si>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</si>
  <si>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</si>
  <si>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</si>
  <si>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</si>
  <si>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</si>
  <si>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</si>
  <si>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</si>
  <si>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</si>
  <si>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</si>
  <si>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</si>
  <si>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</si>
  <si>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</si>
  <si>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</si>
  <si>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</si>
  <si>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</si>
  <si>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</si>
  <si>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</si>
  <si>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</si>
  <si>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</si>
  <si>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</si>
  <si>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</si>
  <si>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</si>
  <si>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</si>
  <si>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</si>
  <si>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</si>
  <si>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</si>
  <si>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</si>
  <si>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</si>
  <si>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</si>
  <si>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</si>
  <si>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</si>
  <si>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</si>
  <si>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</si>
  <si>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</si>
  <si>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</si>
  <si>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</si>
  <si>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</si>
  <si>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</si>
  <si>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</si>
  <si>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</si>
  <si>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</si>
  <si>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</si>
  <si>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</si>
  <si>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</si>
  <si>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</si>
  <si>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</si>
  <si>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</si>
  <si>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</si>
  <si>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</si>
  <si>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</si>
  <si>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</si>
  <si>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</si>
  <si>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</si>
  <si>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</si>
  <si>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</si>
  <si>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</si>
  <si>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</si>
  <si>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</si>
  <si>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</si>
  <si>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</si>
  <si>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</si>
  <si>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</si>
  <si>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</si>
  <si>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</si>
  <si>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</si>
  <si>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</si>
  <si>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</si>
  <si>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</si>
  <si>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</si>
  <si>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</si>
  <si>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</si>
  <si>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</si>
  <si>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</si>
  <si>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</si>
  <si>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</si>
  <si>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</si>
  <si>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</si>
  <si>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</si>
  <si>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</si>
  <si>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</si>
  <si>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</si>
  <si>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</si>
  <si>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</si>
  <si>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</si>
  <si>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</si>
  <si>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</si>
  <si>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</si>
  <si>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</si>
  <si>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</si>
  <si>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</si>
  <si>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</si>
  <si>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</si>
  <si>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</si>
  <si>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</si>
  <si>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</si>
  <si>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</si>
  <si>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</si>
  <si>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</si>
  <si>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</si>
  <si>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</si>
  <si>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</si>
  <si>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</si>
  <si>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</si>
  <si>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</si>
  <si>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</si>
  <si>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</si>
  <si>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</si>
  <si>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</si>
  <si>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</si>
  <si>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</si>
  <si>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</si>
  <si>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</si>
  <si>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</si>
  <si>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</si>
  <si>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</si>
  <si>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</si>
  <si>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</si>
  <si>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</si>
  <si>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</si>
  <si>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</si>
  <si>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</si>
  <si>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</si>
  <si>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</si>
  <si>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</si>
  <si>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</si>
  <si>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</si>
  <si>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</si>
  <si>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</si>
  <si>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</si>
  <si>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</si>
  <si>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</si>
  <si>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</si>
  <si>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</si>
  <si>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</si>
  <si>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</si>
  <si>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</si>
  <si>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</si>
  <si>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</si>
  <si>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</si>
  <si>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</si>
  <si>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</si>
  <si>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</si>
  <si>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</si>
  <si>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</si>
  <si>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</si>
  <si>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</si>
  <si>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</si>
  <si>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</si>
  <si>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</si>
  <si>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</si>
  <si>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</si>
  <si>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</si>
  <si>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</si>
  <si>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</si>
  <si>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</si>
  <si>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</si>
  <si>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</si>
  <si>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</si>
  <si>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</si>
  <si>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</si>
  <si>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</si>
  <si>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</si>
  <si>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</si>
  <si>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</si>
  <si>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</si>
  <si>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</si>
  <si>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</si>
  <si>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</si>
  <si>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</si>
  <si>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</si>
  <si>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</si>
  <si>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</si>
  <si>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</si>
  <si>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</si>
  <si>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</si>
  <si>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</si>
  <si>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</si>
  <si>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</si>
  <si>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</si>
  <si>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</si>
  <si>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</si>
  <si>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</si>
  <si>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</si>
  <si>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</si>
  <si>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</si>
  <si>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</si>
  <si>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</si>
  <si>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</si>
  <si>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</si>
  <si>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</si>
  <si>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</si>
  <si>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</si>
  <si>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</si>
  <si>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</si>
  <si>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</si>
  <si>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</si>
  <si>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</si>
  <si>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</si>
  <si>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</si>
  <si>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</si>
  <si>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</si>
  <si>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</si>
  <si>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</si>
  <si>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</si>
  <si>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</si>
  <si>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</si>
  <si>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</si>
  <si>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</si>
  <si>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</si>
  <si>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</si>
  <si>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</si>
  <si>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</si>
  <si>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</si>
  <si>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</si>
  <si>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</si>
  <si>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</si>
  <si>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</si>
  <si>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</si>
  <si>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</si>
  <si>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</si>
  <si>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</si>
  <si>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</si>
  <si>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</si>
  <si>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</si>
  <si>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</si>
  <si>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</si>
  <si>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</si>
  <si>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</si>
  <si>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</si>
  <si>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</si>
  <si>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</si>
  <si>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</si>
  <si>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</si>
  <si>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</si>
  <si>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</si>
  <si>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</si>
  <si>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</si>
  <si>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</si>
  <si>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</si>
  <si>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</si>
  <si>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</si>
  <si>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</si>
  <si>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</si>
  <si>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</si>
  <si>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</si>
  <si>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</si>
  <si>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</si>
  <si>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</si>
  <si>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</si>
  <si>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</si>
  <si>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</si>
  <si>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</si>
  <si>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</si>
  <si>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</si>
  <si>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</si>
  <si>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</si>
  <si>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</si>
  <si>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</si>
  <si>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</si>
  <si>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</si>
  <si>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</si>
  <si>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</si>
  <si>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</si>
  <si>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</si>
  <si>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</si>
  <si>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</si>
  <si>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</si>
  <si>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</si>
  <si>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</si>
  <si>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</si>
  <si>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</si>
  <si>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</si>
  <si>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</si>
  <si>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</si>
  <si>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</si>
  <si>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</si>
  <si>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</si>
  <si>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</si>
  <si>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</si>
  <si>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</si>
  <si>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</si>
  <si>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</si>
  <si>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</si>
  <si>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</si>
  <si>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</si>
  <si>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</si>
  <si>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</si>
  <si>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</si>
  <si>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</si>
  <si>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</si>
  <si>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</si>
  <si>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</si>
  <si>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</si>
  <si>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</si>
  <si>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</si>
  <si>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</si>
  <si>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</si>
  <si>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</si>
  <si>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</si>
  <si>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</si>
  <si>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</si>
  <si>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</si>
  <si>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</si>
  <si>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</si>
  <si>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</si>
  <si>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</si>
  <si>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</si>
  <si>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</si>
  <si>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</si>
  <si>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</si>
  <si>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</si>
  <si>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</si>
  <si>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</si>
  <si>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</si>
  <si>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</si>
  <si>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</si>
  <si>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</si>
  <si>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</si>
  <si>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</si>
  <si>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</si>
  <si>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</si>
  <si>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</si>
  <si>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</si>
  <si>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</si>
  <si>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</si>
  <si>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</si>
  <si>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</si>
  <si>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</si>
  <si>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</si>
  <si>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</si>
  <si>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</si>
  <si>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</si>
  <si>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</si>
  <si>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</si>
  <si>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</si>
  <si>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</si>
  <si>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</si>
  <si>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</si>
  <si>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</si>
  <si>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</si>
  <si>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</si>
  <si>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</si>
  <si>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</si>
  <si>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</si>
  <si>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</si>
  <si>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</si>
  <si>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</si>
  <si>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</si>
  <si>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</si>
  <si>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</si>
  <si>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</si>
  <si>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</si>
  <si>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</si>
  <si>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</si>
  <si>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</si>
  <si>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</si>
  <si>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</si>
  <si>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</si>
  <si>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</si>
  <si>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</si>
  <si>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</si>
  <si>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</si>
  <si>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</si>
  <si>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</si>
  <si>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</si>
  <si>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</si>
  <si>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</si>
  <si>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</si>
  <si>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</si>
  <si>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</si>
  <si>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</si>
  <si>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</si>
  <si>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</si>
  <si>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</si>
  <si>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</si>
  <si>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</si>
  <si>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</si>
  <si>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</si>
  <si>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</si>
  <si>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</si>
  <si>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</si>
  <si>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</si>
  <si>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</si>
  <si>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</si>
  <si>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</si>
  <si>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</si>
  <si>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</si>
  <si>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</si>
  <si>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</si>
  <si>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</si>
  <si>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</si>
  <si>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</si>
  <si>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</si>
  <si>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</si>
  <si>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</si>
  <si>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</si>
  <si>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</si>
  <si>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</si>
  <si>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</si>
  <si>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</si>
  <si>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</si>
  <si>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</si>
  <si>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</si>
  <si>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</si>
  <si>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</si>
  <si>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</si>
  <si>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</si>
  <si>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</si>
  <si>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</si>
  <si>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</si>
  <si>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</si>
  <si>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</si>
  <si>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</si>
  <si>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</si>
  <si>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</si>
  <si>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</si>
  <si>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</si>
  <si>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</si>
  <si>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</si>
  <si>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</si>
  <si>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</si>
  <si>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</si>
  <si>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</si>
  <si>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</si>
  <si>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</si>
  <si>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</si>
  <si>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</si>
  <si>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</si>
  <si>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</si>
  <si>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</si>
  <si>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</si>
  <si>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</si>
  <si>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</si>
  <si>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</si>
  <si>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</si>
  <si>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</si>
  <si>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</si>
  <si>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</si>
  <si>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</si>
  <si>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</si>
  <si>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</si>
  <si>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</si>
  <si>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</si>
  <si>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</si>
  <si>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</si>
  <si>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</si>
  <si>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</si>
  <si>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</si>
  <si>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</si>
  <si>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</si>
  <si>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</si>
  <si>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</si>
  <si>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</si>
  <si>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</si>
  <si>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</si>
  <si>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</si>
  <si>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</si>
  <si>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</si>
  <si>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</si>
  <si>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</si>
  <si>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</si>
  <si>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</si>
  <si>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</si>
  <si>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</si>
  <si>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</si>
  <si>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</si>
  <si>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</si>
  <si>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</si>
  <si>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</si>
  <si>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</si>
  <si>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</si>
  <si>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</si>
  <si>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</si>
  <si>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</si>
  <si>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</si>
  <si>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</si>
  <si>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</si>
  <si>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</si>
  <si>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</si>
  <si>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</si>
  <si>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</si>
  <si>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</si>
  <si>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</si>
  <si>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</si>
  <si>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</si>
  <si>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</si>
  <si>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</si>
  <si>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</si>
  <si>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</si>
  <si>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</si>
  <si>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</si>
  <si>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</si>
  <si>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</si>
  <si>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</si>
  <si>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</si>
  <si>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</si>
  <si>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</si>
  <si>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</si>
  <si>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</si>
  <si>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</si>
  <si>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</si>
  <si>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</si>
  <si>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</si>
  <si>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</si>
  <si>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</si>
  <si>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</si>
  <si>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</si>
  <si>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</si>
  <si>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</si>
  <si>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</si>
  <si>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</si>
  <si>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</si>
  <si>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</si>
  <si>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</si>
  <si>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</si>
  <si>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</si>
  <si>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</si>
  <si>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</si>
  <si>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</si>
  <si>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</si>
  <si>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</si>
  <si>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</si>
  <si>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</si>
  <si>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</si>
  <si>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</si>
  <si>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</si>
  <si>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</si>
  <si>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</si>
  <si>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</si>
  <si>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</si>
  <si>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</si>
  <si>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</si>
  <si>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</si>
  <si>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</si>
  <si>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</si>
  <si>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</si>
  <si>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</si>
  <si>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</si>
  <si>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</si>
  <si>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</si>
  <si>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</si>
  <si>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</si>
  <si>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</si>
  <si>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</si>
  <si>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</si>
  <si>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</si>
  <si>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</si>
  <si>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</si>
  <si>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</si>
  <si>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</si>
  <si>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</si>
  <si>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</si>
  <si>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</si>
  <si>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</si>
  <si>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</si>
  <si>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</si>
  <si>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</si>
  <si>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</si>
  <si>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</si>
  <si>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</si>
  <si>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</si>
  <si>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</si>
  <si>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</si>
  <si>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</si>
  <si>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</si>
  <si>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</si>
  <si>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</si>
  <si>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</si>
  <si>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</si>
  <si>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</si>
  <si>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</si>
  <si>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</si>
  <si>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</si>
  <si>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</si>
  <si>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</si>
  <si>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</si>
  <si>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</si>
  <si>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</si>
  <si>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</si>
  <si>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</si>
  <si>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</si>
  <si>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</si>
  <si>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</si>
  <si>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</si>
  <si>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</si>
  <si>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</si>
  <si>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</si>
  <si>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</si>
  <si>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</si>
  <si>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</si>
  <si>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</si>
  <si>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</si>
  <si>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</si>
  <si>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</si>
  <si>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</si>
  <si>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</si>
  <si>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</si>
  <si>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</si>
  <si>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</si>
  <si>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</si>
  <si>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</si>
  <si>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</si>
  <si>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</si>
  <si>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</si>
  <si>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</si>
  <si>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</si>
  <si>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</si>
  <si>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</si>
  <si>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</si>
  <si>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</si>
  <si>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</si>
  <si>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</si>
  <si>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</si>
  <si>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</si>
  <si>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</si>
  <si>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</si>
  <si>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</si>
  <si>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</si>
  <si>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</si>
  <si>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</si>
  <si>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</si>
  <si>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</si>
  <si>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</si>
  <si>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</si>
  <si>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</si>
  <si>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</si>
  <si>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</si>
  <si>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</si>
  <si>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</si>
  <si>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</si>
  <si>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</si>
  <si>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</si>
  <si>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</si>
  <si>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</si>
  <si>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</si>
  <si>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</si>
  <si>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</si>
  <si>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</si>
  <si>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</si>
  <si>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</si>
  <si>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</si>
  <si>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</si>
  <si>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</si>
  <si>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</si>
  <si>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</si>
  <si>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</si>
  <si>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</si>
  <si>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</si>
  <si>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</si>
  <si>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</si>
  <si>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</si>
  <si>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</si>
  <si>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</si>
  <si>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</si>
  <si>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</si>
  <si>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</si>
  <si>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</si>
  <si>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</si>
  <si>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</si>
  <si>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</si>
  <si>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</si>
  <si>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</si>
  <si>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</si>
  <si>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</si>
  <si>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</si>
  <si>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</si>
  <si>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</si>
  <si>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</si>
  <si>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</si>
  <si>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</si>
  <si>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</si>
  <si>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</si>
  <si>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</si>
  <si>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</si>
  <si>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</si>
  <si>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</si>
  <si>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</si>
  <si>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</si>
  <si>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</si>
  <si>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</si>
  <si>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</si>
  <si>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</si>
  <si>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</si>
  <si>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</si>
  <si>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</si>
  <si>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</si>
  <si>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</si>
  <si>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</si>
  <si>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</si>
  <si>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</si>
  <si>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</si>
  <si>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</si>
  <si>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</si>
  <si>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</si>
  <si>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</si>
  <si>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</si>
  <si>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</si>
  <si>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</si>
  <si>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</si>
  <si>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</si>
  <si>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</si>
  <si>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</si>
  <si>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</si>
  <si>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</si>
  <si>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</si>
  <si>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</si>
  <si>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</si>
  <si>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</si>
  <si>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</si>
  <si>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</si>
  <si>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</si>
  <si>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</si>
  <si>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</si>
  <si>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</si>
  <si>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</si>
  <si>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</si>
  <si>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</si>
  <si>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</si>
  <si>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</si>
  <si>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</si>
  <si>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</si>
  <si>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</si>
  <si>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</si>
  <si>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</si>
  <si>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</si>
  <si>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</si>
  <si>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</si>
  <si>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</si>
  <si>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</si>
  <si>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</si>
  <si>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</si>
  <si>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</si>
  <si>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</si>
  <si>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</si>
  <si>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</si>
  <si>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</si>
  <si>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</si>
  <si>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</si>
  <si>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</si>
  <si>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</si>
  <si>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</si>
  <si>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</si>
  <si>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</si>
  <si>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</si>
  <si>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</si>
  <si>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</si>
  <si>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</si>
  <si>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</si>
  <si>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</si>
  <si>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</si>
  <si>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</si>
  <si>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</si>
  <si>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</si>
  <si>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</si>
  <si>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</si>
  <si>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</si>
  <si>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</si>
  <si>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</si>
  <si>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</si>
  <si>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</si>
  <si>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</si>
  <si>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</si>
  <si>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</si>
  <si>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</si>
  <si>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</si>
  <si>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</si>
  <si>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</si>
  <si>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</si>
  <si>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</si>
  <si>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</si>
  <si>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</si>
  <si>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</si>
  <si>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</si>
  <si>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</si>
  <si>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</si>
  <si>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</si>
  <si>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</si>
  <si>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</si>
  <si>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</si>
  <si>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</si>
  <si>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</si>
  <si>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</si>
  <si>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</si>
  <si>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</si>
  <si>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</si>
  <si>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</si>
  <si>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</si>
  <si>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</si>
  <si>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</si>
  <si>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</si>
  <si>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</si>
  <si>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</si>
  <si>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</si>
  <si>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</si>
  <si>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</si>
  <si>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</si>
  <si>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</si>
  <si>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</si>
  <si>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</si>
  <si>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</si>
  <si>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</si>
  <si>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</si>
  <si>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</si>
  <si>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</si>
  <si>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</si>
  <si>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</si>
  <si>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</si>
  <si>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</si>
  <si>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</si>
  <si>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</si>
  <si>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</si>
  <si>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</si>
  <si>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</si>
  <si>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</si>
  <si>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</si>
  <si>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</si>
  <si>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</si>
  <si>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</si>
  <si>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</si>
  <si>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</si>
  <si>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</si>
  <si>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</si>
  <si>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</si>
  <si>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</si>
  <si>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</si>
  <si>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</si>
  <si>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</si>
  <si>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</si>
  <si>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</si>
  <si>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</si>
  <si>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</si>
  <si>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</si>
  <si>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</si>
  <si>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</si>
  <si>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</si>
  <si>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</si>
  <si>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</si>
  <si>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</si>
  <si>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</si>
  <si>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</si>
  <si>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</si>
  <si>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</si>
  <si>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</si>
  <si>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</si>
  <si>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</si>
  <si>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</si>
  <si>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</si>
  <si>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</si>
  <si>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</si>
  <si>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</si>
  <si>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</si>
  <si>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</si>
  <si>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</si>
  <si>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</si>
  <si>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</si>
  <si>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</si>
  <si>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</si>
  <si>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</si>
  <si>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</si>
  <si>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</si>
  <si>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</si>
  <si>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</si>
  <si>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</si>
  <si>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</si>
  <si>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</si>
  <si>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</si>
  <si>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</si>
  <si>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</si>
  <si>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</si>
  <si>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</si>
  <si>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</si>
  <si>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</si>
  <si>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</si>
  <si>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</si>
  <si>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</si>
  <si>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</si>
  <si>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</si>
  <si>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</si>
  <si>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</si>
  <si>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</si>
  <si>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</si>
  <si>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</si>
  <si>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</si>
  <si>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</si>
  <si>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</si>
  <si>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</si>
  <si>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</si>
  <si>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</si>
  <si>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</si>
  <si>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</si>
  <si>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</si>
  <si>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</si>
  <si>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</si>
  <si>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</si>
  <si>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</si>
  <si>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</si>
  <si>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</si>
  <si>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</si>
  <si>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</si>
  <si>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</si>
  <si>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</si>
  <si>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</si>
  <si>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</si>
  <si>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</si>
  <si>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</si>
  <si>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</si>
  <si>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</si>
  <si>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</si>
  <si>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</si>
  <si>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</si>
  <si>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</si>
  <si>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</si>
  <si>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</si>
  <si>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</si>
  <si>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</si>
  <si>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</si>
  <si>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</si>
  <si>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</si>
  <si>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</si>
  <si>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</si>
  <si>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</si>
  <si>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</si>
  <si>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</si>
  <si>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</si>
  <si>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</si>
  <si>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</si>
  <si>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</si>
  <si>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</si>
  <si>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</si>
  <si>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</si>
  <si>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</si>
  <si>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</si>
  <si>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</si>
  <si>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</si>
  <si>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</si>
  <si>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</si>
  <si>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</si>
  <si>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</si>
  <si>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</si>
  <si>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</si>
  <si>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</si>
  <si>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</si>
  <si>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</si>
  <si>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</si>
  <si>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</si>
  <si>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</si>
  <si>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</si>
  <si>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</si>
  <si>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</si>
  <si>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</si>
  <si>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</si>
  <si>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</si>
  <si>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</si>
  <si>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</si>
  <si>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</si>
  <si>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</si>
  <si>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</si>
  <si>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</si>
  <si>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</si>
  <si>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</si>
  <si>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</si>
  <si>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</si>
  <si>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</si>
  <si>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</si>
  <si>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</si>
  <si>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</si>
  <si>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</si>
  <si>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</si>
  <si>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</si>
  <si>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</si>
  <si>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</si>
  <si>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</si>
  <si>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</si>
  <si>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</si>
  <si>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</si>
  <si>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</si>
  <si>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</si>
  <si>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</si>
  <si>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</si>
  <si>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</si>
  <si>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</si>
  <si>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</si>
  <si>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</si>
  <si>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</si>
  <si>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</si>
  <si>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</si>
  <si>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</si>
  <si>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</si>
  <si>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</si>
  <si>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</si>
  <si>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</si>
  <si>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</si>
  <si>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</si>
  <si>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</si>
  <si>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</si>
  <si>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</si>
  <si>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</si>
  <si>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</si>
  <si>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</si>
  <si>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</si>
  <si>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</si>
  <si>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</si>
  <si>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</si>
  <si>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</si>
  <si>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</si>
  <si>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</si>
  <si>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</si>
  <si>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</si>
  <si>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</si>
  <si>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</si>
  <si>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</si>
  <si>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</si>
  <si>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</si>
  <si>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</si>
  <si>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</si>
  <si>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</si>
  <si>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</si>
  <si>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</si>
  <si>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</si>
  <si>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</si>
  <si>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</si>
  <si>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</si>
  <si>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</si>
  <si>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</si>
  <si>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</si>
  <si>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</si>
  <si>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</si>
  <si>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</si>
  <si>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</si>
  <si>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</si>
  <si>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</si>
  <si>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</si>
  <si>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</si>
  <si>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</si>
  <si>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</si>
  <si>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</si>
  <si>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</si>
  <si>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</si>
  <si>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</si>
  <si>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</si>
  <si>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</si>
  <si>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</si>
  <si>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</si>
  <si>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</si>
  <si>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</si>
  <si>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</si>
  <si>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</si>
  <si>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</si>
  <si>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</si>
  <si>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</si>
  <si>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</si>
  <si>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</si>
  <si>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</si>
  <si>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</si>
  <si>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</si>
  <si>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</si>
  <si>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</si>
  <si>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</si>
  <si>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</si>
  <si>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</si>
  <si>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</si>
  <si>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</si>
  <si>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</si>
  <si>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</si>
  <si>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</si>
  <si>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</si>
  <si>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</si>
  <si>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</si>
  <si>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</si>
  <si>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</si>
  <si>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</si>
  <si>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</si>
  <si>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</si>
  <si>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</si>
  <si>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</si>
  <si>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</si>
  <si>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</si>
  <si>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</si>
  <si>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</si>
  <si>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</si>
  <si>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</si>
  <si>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</si>
  <si>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</si>
  <si>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</si>
  <si>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</si>
  <si>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</si>
  <si>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</si>
  <si>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</si>
  <si>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</si>
  <si>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</si>
  <si>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</si>
  <si>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</si>
  <si>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</si>
  <si>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</si>
  <si>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</si>
  <si>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</si>
  <si>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</si>
  <si>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</si>
  <si>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</si>
  <si>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</si>
  <si>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</si>
  <si>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</si>
  <si>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</si>
  <si>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</si>
  <si>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</si>
  <si>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</si>
  <si>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</si>
  <si>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</si>
  <si>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</si>
  <si>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</si>
  <si>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</si>
  <si>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</si>
  <si>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</si>
  <si>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</si>
  <si>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</si>
  <si>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</si>
  <si>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</si>
  <si>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</si>
  <si>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</si>
  <si>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</si>
  <si>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</si>
  <si>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</si>
  <si>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</si>
  <si>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</si>
  <si>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</si>
  <si>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</si>
  <si>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</si>
  <si>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</si>
  <si>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</si>
  <si>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</si>
  <si>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</si>
  <si>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</si>
  <si>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</si>
  <si>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</si>
  <si>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</si>
  <si>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</si>
  <si>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</si>
  <si>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</si>
  <si>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</si>
  <si>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</si>
  <si>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</si>
  <si>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</si>
  <si>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</si>
  <si>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</si>
  <si>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</si>
  <si>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</si>
  <si>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</si>
  <si>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</si>
  <si>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</si>
  <si>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</si>
  <si>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</si>
  <si>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</si>
  <si>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</si>
  <si>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</si>
  <si>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</si>
  <si>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</si>
  <si>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</si>
  <si>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</si>
  <si>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</si>
  <si>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</si>
  <si>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</si>
  <si>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</si>
  <si>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</si>
  <si>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</si>
  <si>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</si>
  <si>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</si>
  <si>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</si>
  <si>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</si>
  <si>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</si>
  <si>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</si>
  <si>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</si>
  <si>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</si>
  <si>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</si>
  <si>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</si>
  <si>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</si>
  <si>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</si>
  <si>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</si>
  <si>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</si>
  <si>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</si>
  <si>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</si>
  <si>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</si>
  <si>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</si>
  <si>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</si>
  <si>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</si>
  <si>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</si>
  <si>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</si>
  <si>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</si>
  <si>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</si>
  <si>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</si>
  <si>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</si>
  <si>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</si>
  <si>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</si>
  <si>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</si>
  <si>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</si>
  <si>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</si>
  <si>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</si>
  <si>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</si>
  <si>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</si>
  <si>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</si>
  <si>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</si>
  <si>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</si>
  <si>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</si>
  <si>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</si>
  <si>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</si>
  <si>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</si>
  <si>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</si>
  <si>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</si>
  <si>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</si>
  <si>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</si>
  <si>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</si>
  <si>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</si>
  <si>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</si>
  <si>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</si>
  <si>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</si>
  <si>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</si>
  <si>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</si>
  <si>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</si>
  <si>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</si>
  <si>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</si>
  <si>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</si>
  <si>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</si>
  <si>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</si>
  <si>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</si>
  <si>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</si>
  <si>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</si>
  <si>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</si>
  <si>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</si>
  <si>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</si>
  <si>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</si>
  <si>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</si>
  <si>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</si>
  <si>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</si>
  <si>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</si>
  <si>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</si>
  <si>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</si>
  <si>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</si>
  <si>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</si>
  <si>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</si>
  <si>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</si>
  <si>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</si>
  <si>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</si>
  <si>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</si>
  <si>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</si>
  <si>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</si>
  <si>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</si>
  <si>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</si>
  <si>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</si>
  <si>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</si>
  <si>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</si>
  <si>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</si>
  <si>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</si>
  <si>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</si>
  <si>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</si>
  <si>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</si>
  <si>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</si>
  <si>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</si>
  <si>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</si>
  <si>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</si>
  <si>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</si>
  <si>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</si>
  <si>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</si>
  <si>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</si>
  <si>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</si>
  <si>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</si>
  <si>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</si>
  <si>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</si>
  <si>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</si>
  <si>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</si>
  <si>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</si>
  <si>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</si>
  <si>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</si>
  <si>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</si>
  <si>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</si>
  <si>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</si>
  <si>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</si>
  <si>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</si>
  <si>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</si>
  <si>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</si>
  <si>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</si>
  <si>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</si>
  <si>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</si>
  <si>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</si>
  <si>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</si>
  <si>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</si>
  <si>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</si>
  <si>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</si>
  <si>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</si>
  <si>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</si>
  <si>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</si>
  <si>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</si>
  <si>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</si>
  <si>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</si>
  <si>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</si>
  <si>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</si>
  <si>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</si>
  <si>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</si>
  <si>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</si>
  <si>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</si>
  <si>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</si>
  <si>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</si>
  <si>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</si>
  <si>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</si>
  <si>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</si>
  <si>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</si>
  <si>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</si>
  <si>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</si>
  <si>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</si>
  <si>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</si>
  <si>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</si>
  <si>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</si>
  <si>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</si>
  <si>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</si>
  <si>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</si>
  <si>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</si>
  <si>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</si>
  <si>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</si>
  <si>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</si>
  <si>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</si>
  <si>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</si>
  <si>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</si>
  <si>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</si>
  <si>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</si>
  <si>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</si>
  <si>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</si>
  <si>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</si>
  <si>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</si>
  <si>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</si>
  <si>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</si>
  <si>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</si>
  <si>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</si>
  <si>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</si>
  <si>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</si>
  <si>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</si>
  <si>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</si>
  <si>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</si>
  <si>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</si>
  <si>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</si>
  <si>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</si>
  <si>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</si>
  <si>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</si>
  <si>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</si>
  <si>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</si>
  <si>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</si>
  <si>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</si>
  <si>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</si>
  <si>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</si>
  <si>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</si>
  <si>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</si>
  <si>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</si>
  <si>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</si>
  <si>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</si>
  <si>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</si>
  <si>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</si>
  <si>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</si>
  <si>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</si>
  <si>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</si>
  <si>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</si>
  <si>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</si>
  <si>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</si>
  <si>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</si>
  <si>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</si>
  <si>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</si>
  <si>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</si>
  <si>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</si>
  <si>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</si>
  <si>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</si>
  <si>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</si>
  <si>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</si>
  <si>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</si>
  <si>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</si>
  <si>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</si>
  <si>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</si>
  <si>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</si>
  <si>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</si>
  <si>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</si>
  <si>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</si>
  <si>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</si>
  <si>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</si>
  <si>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</si>
  <si>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</si>
  <si>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</si>
  <si>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</si>
  <si>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</si>
  <si>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</si>
  <si>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</si>
  <si>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</si>
  <si>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</si>
  <si>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</si>
  <si>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</si>
  <si>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</si>
  <si>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</si>
  <si>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</si>
  <si>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</si>
  <si>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</si>
  <si>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</si>
  <si>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</si>
  <si>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</si>
  <si>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</si>
  <si>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</si>
  <si>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</si>
  <si>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</si>
  <si>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</si>
  <si>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</si>
  <si>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</si>
  <si>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</si>
  <si>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</si>
  <si>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</si>
  <si>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</si>
  <si>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</si>
  <si>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</si>
  <si>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</si>
  <si>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</si>
  <si>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</si>
  <si>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</si>
  <si>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</si>
  <si>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</si>
  <si>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</si>
  <si>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</si>
  <si>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</si>
  <si>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</si>
  <si>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</si>
  <si>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</si>
  <si>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</si>
  <si>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</si>
  <si>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</si>
  <si>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</si>
  <si>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</si>
  <si>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</si>
  <si>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</si>
  <si>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</si>
  <si>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</si>
  <si>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</si>
  <si>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</si>
  <si>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</si>
  <si>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</si>
  <si>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</si>
  <si>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</si>
  <si>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</si>
  <si>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</si>
  <si>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</si>
  <si>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</si>
  <si>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</si>
  <si>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</si>
  <si>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</si>
  <si>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</si>
  <si>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</si>
  <si>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</si>
  <si>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</si>
  <si>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</si>
  <si>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</si>
  <si>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</si>
  <si>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</si>
  <si>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</si>
  <si>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</si>
  <si>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</si>
  <si>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</si>
  <si>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</si>
  <si>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</si>
  <si>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</si>
  <si>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</si>
  <si>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</si>
  <si>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</si>
  <si>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</si>
  <si>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</si>
  <si>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</si>
  <si>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</si>
  <si>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</si>
  <si>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</si>
  <si>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</si>
  <si>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</si>
  <si>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</si>
  <si>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</si>
  <si>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</si>
  <si>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</si>
  <si>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</si>
  <si>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</si>
  <si>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</si>
  <si>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</si>
  <si>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</si>
  <si>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</si>
  <si>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</si>
  <si>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</si>
  <si>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</si>
  <si>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</si>
  <si>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</si>
  <si>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</si>
  <si>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</si>
  <si>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</si>
  <si>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</si>
  <si>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</si>
  <si>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</si>
  <si>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</si>
  <si>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</si>
  <si>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</si>
  <si>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</si>
  <si>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</si>
  <si>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</si>
  <si>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</si>
  <si>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</si>
  <si>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</si>
  <si>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</si>
  <si>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</si>
  <si>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</si>
  <si>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</si>
  <si>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</si>
  <si>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</si>
  <si>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</si>
  <si>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</si>
  <si>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</si>
  <si>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</si>
  <si>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</si>
  <si>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</si>
  <si>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</si>
  <si>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</si>
  <si>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</si>
  <si>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</si>
  <si>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</si>
  <si>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</si>
  <si>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</si>
  <si>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</si>
  <si>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</si>
  <si>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</si>
  <si>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</si>
  <si>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</si>
  <si>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</si>
  <si>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</si>
  <si>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</si>
  <si>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</si>
  <si>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</si>
  <si>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</si>
  <si>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</si>
  <si>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</si>
  <si>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</si>
  <si>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</si>
  <si>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</si>
  <si>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</si>
  <si>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</si>
  <si>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</si>
  <si>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</si>
  <si>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</si>
  <si>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</si>
  <si>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</si>
  <si>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</si>
  <si>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</si>
  <si>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</si>
  <si>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</si>
  <si>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</si>
  <si>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</si>
  <si>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</si>
  <si>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</si>
  <si>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</si>
  <si>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</si>
  <si>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</si>
  <si>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</si>
  <si>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</si>
  <si>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</si>
  <si>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</si>
  <si>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</si>
  <si>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</si>
  <si>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</si>
  <si>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</si>
  <si>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</si>
  <si>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</si>
  <si>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</si>
  <si>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</si>
  <si>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</si>
  <si>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</si>
  <si>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</si>
  <si>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</si>
  <si>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</si>
  <si>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</si>
  <si>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</si>
  <si>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</si>
  <si>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</si>
  <si>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</si>
  <si>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</si>
  <si>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</si>
  <si>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</si>
  <si>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</si>
  <si>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</si>
  <si>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</si>
  <si>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</si>
  <si>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</si>
  <si>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</si>
  <si>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</si>
  <si>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</si>
  <si>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</si>
  <si>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</si>
  <si>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</si>
  <si>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</si>
  <si>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</si>
  <si>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</si>
  <si>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</si>
  <si>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</si>
  <si>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</si>
  <si>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</si>
  <si>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</si>
  <si>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</si>
  <si>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</si>
  <si>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</si>
  <si>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</si>
  <si>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</si>
  <si>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</si>
  <si>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</si>
  <si>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</si>
  <si>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</si>
  <si>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</si>
  <si>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</si>
  <si>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</si>
  <si>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</si>
  <si>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</si>
  <si>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</si>
  <si>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</si>
  <si>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</si>
  <si>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</si>
  <si>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</si>
  <si>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</si>
  <si>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</si>
  <si>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</si>
  <si>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</si>
  <si>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</si>
  <si>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</si>
  <si>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</si>
  <si>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</si>
  <si>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</si>
  <si>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</si>
  <si>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</si>
  <si>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</si>
  <si>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</si>
  <si>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</si>
  <si>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</si>
  <si>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</si>
  <si>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</si>
  <si>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</si>
  <si>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</si>
  <si>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</si>
  <si>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</si>
  <si>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</si>
  <si>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</si>
  <si>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</si>
  <si>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</si>
  <si>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</si>
  <si>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</si>
  <si>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</si>
  <si>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</si>
  <si>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</si>
  <si>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</si>
  <si>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</si>
  <si>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</si>
  <si>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</si>
  <si>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</si>
  <si>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</si>
  <si>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</si>
  <si>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</si>
  <si>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</si>
  <si>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</si>
  <si>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</si>
  <si>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</si>
  <si>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</si>
  <si>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</si>
  <si>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</si>
  <si>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</si>
  <si>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</si>
  <si>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</si>
  <si>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</si>
  <si>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</si>
  <si>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</si>
  <si>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</si>
  <si>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</si>
  <si>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</si>
  <si>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</si>
  <si>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</si>
  <si>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</si>
  <si>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</si>
  <si>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</si>
  <si>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</si>
  <si>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</si>
  <si>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</si>
  <si>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</si>
  <si>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</si>
  <si>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</si>
  <si>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</si>
  <si>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</si>
  <si>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</si>
  <si>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</si>
  <si>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</si>
  <si>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</si>
  <si>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</si>
  <si>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</si>
  <si>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</si>
  <si>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</si>
  <si>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</si>
  <si>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</si>
  <si>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</si>
  <si>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</si>
  <si>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</si>
  <si>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</si>
  <si>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</si>
  <si>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</si>
  <si>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</si>
  <si>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</si>
  <si>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</si>
  <si>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</si>
  <si>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</si>
  <si>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</si>
  <si>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</si>
  <si>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</si>
  <si>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</si>
  <si>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</si>
  <si>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</si>
  <si>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</si>
  <si>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</si>
  <si>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</si>
  <si>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</si>
  <si>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</si>
  <si>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</si>
  <si>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</si>
  <si>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</si>
  <si>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</si>
  <si>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</si>
  <si>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</si>
  <si>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</si>
  <si>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</si>
  <si>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</si>
  <si>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</si>
  <si>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</si>
  <si>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</si>
  <si>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</si>
  <si>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</si>
  <si>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</si>
  <si>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</si>
  <si>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</si>
  <si>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</si>
  <si>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</si>
  <si>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</si>
  <si>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</si>
  <si>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</si>
  <si>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</si>
  <si>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</si>
  <si>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</si>
  <si>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</si>
  <si>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</si>
  <si>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</si>
  <si>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</si>
  <si>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</si>
  <si>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</si>
  <si>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</si>
  <si>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</si>
  <si>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</si>
  <si>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</si>
  <si>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</si>
  <si>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</si>
  <si>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</si>
  <si>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</si>
  <si>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</si>
  <si>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</si>
  <si>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</si>
  <si>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</si>
  <si>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</si>
  <si>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</si>
  <si>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</si>
  <si>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</si>
  <si>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</si>
  <si>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</si>
  <si>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</si>
  <si>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</si>
  <si>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</si>
  <si>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</si>
  <si>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</si>
  <si>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</si>
  <si>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</si>
  <si>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</si>
  <si>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</si>
  <si>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</si>
  <si>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</si>
  <si>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</si>
  <si>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</si>
  <si>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</si>
  <si>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</si>
  <si>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</si>
  <si>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</si>
  <si>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</si>
  <si>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</si>
  <si>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</si>
  <si>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</si>
  <si>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</si>
  <si>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</si>
  <si>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</si>
  <si>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</si>
  <si>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</si>
  <si>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</si>
  <si>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</si>
  <si>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</si>
  <si>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</si>
  <si>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</si>
  <si>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</si>
  <si>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</si>
  <si>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</si>
  <si>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</si>
  <si>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</si>
  <si>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</si>
  <si>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</si>
  <si>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</si>
  <si>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</si>
  <si>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</si>
  <si>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</si>
  <si>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</si>
  <si>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</si>
  <si>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</si>
  <si>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</si>
  <si>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</si>
  <si>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</si>
  <si>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</si>
  <si>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</si>
  <si>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</si>
  <si>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</si>
  <si>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</si>
  <si>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</si>
  <si>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</si>
  <si>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</si>
  <si>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</si>
  <si>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</si>
  <si>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</si>
  <si>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</si>
  <si>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</si>
  <si>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</si>
  <si>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</si>
  <si>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</si>
  <si>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</si>
  <si>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</si>
  <si>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</si>
  <si>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</si>
  <si>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</si>
  <si>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</si>
  <si>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</si>
  <si>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</si>
  <si>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</si>
  <si>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</si>
  <si>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</si>
  <si>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</si>
  <si>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</si>
  <si>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</si>
  <si>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</si>
  <si>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</si>
  <si>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</si>
  <si>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</si>
  <si>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</si>
  <si>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</si>
  <si>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</si>
  <si>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</si>
  <si>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</si>
  <si>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</si>
  <si>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</si>
  <si>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</si>
  <si>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</si>
  <si>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</si>
  <si>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</si>
  <si>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</si>
  <si>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</si>
  <si>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</si>
  <si>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</si>
  <si>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</si>
  <si>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</si>
  <si>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</si>
  <si>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</si>
  <si>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</si>
  <si>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</si>
  <si>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</si>
  <si>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</si>
  <si>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</si>
  <si>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</si>
  <si>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</si>
  <si>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</si>
  <si>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</si>
  <si>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</si>
  <si>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</si>
  <si>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</si>
  <si>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</si>
  <si>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</si>
  <si>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</si>
  <si>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</si>
  <si>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</si>
  <si>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</si>
  <si>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</si>
  <si>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</si>
  <si>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</si>
  <si>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</si>
  <si>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</si>
  <si>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</si>
  <si>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</si>
  <si>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</si>
  <si>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</si>
  <si>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</si>
  <si>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</si>
  <si>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</si>
  <si>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</si>
  <si>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</si>
  <si>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</si>
  <si>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</si>
  <si>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</si>
  <si>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</si>
  <si>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</si>
  <si>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</si>
  <si>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</si>
  <si>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</si>
  <si>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</si>
  <si>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</si>
  <si>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</si>
  <si>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</si>
  <si>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</si>
  <si>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</si>
  <si>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</si>
  <si>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</si>
  <si>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</si>
  <si>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</si>
  <si>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</si>
  <si>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</si>
  <si>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</si>
  <si>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</si>
  <si>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</si>
  <si>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</si>
  <si>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</si>
  <si>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</si>
  <si>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</si>
  <si>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</si>
  <si>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</si>
  <si>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</si>
  <si>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</si>
  <si>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</si>
  <si>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</si>
  <si>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</si>
  <si>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</si>
  <si>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</si>
  <si>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</si>
  <si>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</si>
  <si>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</si>
  <si>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</si>
  <si>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</si>
  <si>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</si>
  <si>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</si>
  <si>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</si>
  <si>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</si>
  <si>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</si>
  <si>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</si>
  <si>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</si>
  <si>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</si>
  <si>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</si>
  <si>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</si>
  <si>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</si>
  <si>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</si>
  <si>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</si>
  <si>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</si>
  <si>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</si>
  <si>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</si>
  <si>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</si>
  <si>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</si>
  <si>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</si>
  <si>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</si>
  <si>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</si>
  <si>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</si>
  <si>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</si>
  <si>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</si>
  <si>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</si>
  <si>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</si>
  <si>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</si>
  <si>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</si>
  <si>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</si>
  <si>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</si>
  <si>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</si>
  <si>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</si>
  <si>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</si>
  <si>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</si>
  <si>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</si>
  <si>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</si>
  <si>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</si>
  <si>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</si>
  <si>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</si>
  <si>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</si>
  <si>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</si>
  <si>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</si>
  <si>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</si>
  <si>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</si>
  <si>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</si>
  <si>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</si>
  <si>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</si>
  <si>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</si>
  <si>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</si>
  <si>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</si>
  <si>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</si>
  <si>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</si>
  <si>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</si>
  <si>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</si>
  <si>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</si>
  <si>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</si>
  <si>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</si>
  <si>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</si>
  <si>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</si>
  <si>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</si>
  <si>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</si>
  <si>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</si>
  <si>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</si>
  <si>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</si>
  <si>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</si>
  <si>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</si>
  <si>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</si>
  <si>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</si>
  <si>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</si>
  <si>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</si>
  <si>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</si>
  <si>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</si>
  <si>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</si>
  <si>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</si>
  <si>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</si>
  <si>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</si>
  <si>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</si>
  <si>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</si>
  <si>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</si>
  <si>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</si>
  <si>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</si>
  <si>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</si>
  <si>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</si>
  <si>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</si>
  <si>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</si>
  <si>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</si>
  <si>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</si>
  <si>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</si>
  <si>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</si>
  <si>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</si>
  <si>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</si>
  <si>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</si>
  <si>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</si>
  <si>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</si>
  <si>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</si>
  <si>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</si>
  <si>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</si>
  <si>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</si>
  <si>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</si>
  <si>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</si>
  <si>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</si>
  <si>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</si>
  <si>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</si>
  <si>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</si>
  <si>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</si>
  <si>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</si>
  <si>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</si>
  <si>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</si>
  <si>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</si>
  <si>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</si>
  <si>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</si>
  <si>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</si>
  <si>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</si>
  <si>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</si>
  <si>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</si>
  <si>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</si>
  <si>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</si>
  <si>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</si>
  <si>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</si>
  <si>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</si>
  <si>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</si>
  <si>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</si>
  <si>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</si>
  <si>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</si>
  <si>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</si>
  <si>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</si>
  <si>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</si>
  <si>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</si>
  <si>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</si>
  <si>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</si>
  <si>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</si>
  <si>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</si>
  <si>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</si>
  <si>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</si>
  <si>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</si>
  <si>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</si>
  <si>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</si>
  <si>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</si>
  <si>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</si>
  <si>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</si>
  <si>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</si>
  <si>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</si>
  <si>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</si>
  <si>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</si>
  <si>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</si>
  <si>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</si>
  <si>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</si>
  <si>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</si>
  <si>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</si>
  <si>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</si>
  <si>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</si>
  <si>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</si>
  <si>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</si>
  <si>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</si>
  <si>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</si>
  <si>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</si>
  <si>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</si>
  <si>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</si>
  <si>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</si>
  <si>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</si>
  <si>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</si>
  <si>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</si>
  <si>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</si>
  <si>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</si>
  <si>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</si>
  <si>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</si>
  <si>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</si>
  <si>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</si>
  <si>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</si>
  <si>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</si>
  <si>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</si>
  <si>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</si>
  <si>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</si>
  <si>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</si>
  <si>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</si>
  <si>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</si>
  <si>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</si>
  <si>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</si>
  <si>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</si>
  <si>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</si>
  <si>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</si>
  <si>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</si>
  <si>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</si>
  <si>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</si>
  <si>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</si>
  <si>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</si>
  <si>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</si>
  <si>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</si>
  <si>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</si>
  <si>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</si>
  <si>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</si>
  <si>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</si>
  <si>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</si>
  <si>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</si>
  <si>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</si>
  <si>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</si>
  <si>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</si>
  <si>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</si>
  <si>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</si>
  <si>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</si>
  <si>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</si>
  <si>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</si>
  <si>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</si>
  <si>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</si>
  <si>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</si>
  <si>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</si>
  <si>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</si>
  <si>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</si>
  <si>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</si>
  <si>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</si>
  <si>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</si>
  <si>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</si>
  <si>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</si>
  <si>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</si>
  <si>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</si>
  <si>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</si>
  <si>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</si>
  <si>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</si>
  <si>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</si>
  <si>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</si>
  <si>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</si>
  <si>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</si>
  <si>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</si>
  <si>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</si>
  <si>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</si>
  <si>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</si>
  <si>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</si>
  <si>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</si>
  <si>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</si>
  <si>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</si>
  <si>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</si>
  <si>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</si>
  <si>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</si>
  <si>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</si>
  <si>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</si>
  <si>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</si>
  <si>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</si>
  <si>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</si>
  <si>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</si>
  <si>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</si>
  <si>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</si>
  <si>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</si>
  <si>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</si>
  <si>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</si>
  <si>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</si>
  <si>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</si>
  <si>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</si>
  <si>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</si>
  <si>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</si>
  <si>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</si>
  <si>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</si>
  <si>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</si>
  <si>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</si>
  <si>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</si>
  <si>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</si>
  <si>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</si>
  <si>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</si>
  <si>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</si>
  <si>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</si>
  <si>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</si>
  <si>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</si>
  <si>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</si>
  <si>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</si>
  <si>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</si>
  <si>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</si>
  <si>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</si>
  <si>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</si>
  <si>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</si>
  <si>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</si>
  <si>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</si>
  <si>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</si>
  <si>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</si>
  <si>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</si>
  <si>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</si>
  <si>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</si>
  <si>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</si>
  <si>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</si>
  <si>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</si>
  <si>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</si>
  <si>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</si>
  <si>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</si>
  <si>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</si>
  <si>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</si>
  <si>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</si>
  <si>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</si>
  <si>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</si>
  <si>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</si>
  <si>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</si>
  <si>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</si>
  <si>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</si>
  <si>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</si>
  <si>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</si>
  <si>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</si>
  <si>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</si>
  <si>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</si>
  <si>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</si>
  <si>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</si>
  <si>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</si>
  <si>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</si>
  <si>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</si>
  <si>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</si>
  <si>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</si>
  <si>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</si>
  <si>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</si>
  <si>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</si>
  <si>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</si>
  <si>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</si>
  <si>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</si>
  <si>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</si>
  <si>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</si>
  <si>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</si>
  <si>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</si>
  <si>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</si>
  <si>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</si>
  <si>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</si>
  <si>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</si>
  <si>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</si>
  <si>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</si>
  <si>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</si>
  <si>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</si>
  <si>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</si>
  <si>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</si>
  <si>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</si>
  <si>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</si>
  <si>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</si>
  <si>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</si>
  <si>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</si>
  <si>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</si>
  <si>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</si>
  <si>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</si>
  <si>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</si>
  <si>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</si>
  <si>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</si>
  <si>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</si>
  <si>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</si>
  <si>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</si>
  <si>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</si>
  <si>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</si>
  <si>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</si>
  <si>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</si>
  <si>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</si>
  <si>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</si>
  <si>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</si>
  <si>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</si>
  <si>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</si>
  <si>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</si>
  <si>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</si>
  <si>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</si>
  <si>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</si>
  <si>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</si>
  <si>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</si>
  <si>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</si>
  <si>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</si>
  <si>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</si>
  <si>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</si>
  <si>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</si>
  <si>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</si>
  <si>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</si>
  <si>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</si>
  <si>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</si>
  <si>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</si>
  <si>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</si>
  <si>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</si>
  <si>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</si>
  <si>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</si>
  <si>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</si>
  <si>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</si>
  <si>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</si>
  <si>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</si>
  <si>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</si>
  <si>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</si>
  <si>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</si>
  <si>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</si>
  <si>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</si>
  <si>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</si>
  <si>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</si>
  <si>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</si>
  <si>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</si>
  <si>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</si>
  <si>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</si>
  <si>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</si>
  <si>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</si>
  <si>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</si>
  <si>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</si>
  <si>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</si>
  <si>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</si>
  <si>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</si>
  <si>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</si>
  <si>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</si>
  <si>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</si>
  <si>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</si>
  <si>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</si>
  <si>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</si>
  <si>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</si>
  <si>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</si>
  <si>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</si>
  <si>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</si>
  <si>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</si>
  <si>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</si>
  <si>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</si>
  <si>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</si>
  <si>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</si>
  <si>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</si>
  <si>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</si>
  <si>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</si>
  <si>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</si>
  <si>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</si>
  <si>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</si>
  <si>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</si>
  <si>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</si>
  <si>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</si>
  <si>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</si>
  <si>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</si>
  <si>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</si>
  <si>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</si>
  <si>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</si>
  <si>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</si>
  <si>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</si>
  <si>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</si>
  <si>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</si>
  <si>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</si>
  <si>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</si>
  <si>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</si>
  <si>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</si>
  <si>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</si>
  <si>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</si>
  <si>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</si>
  <si>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</si>
  <si>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</si>
  <si>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</si>
  <si>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</si>
  <si>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</si>
  <si>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</si>
  <si>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</si>
  <si>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</si>
  <si>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</si>
  <si>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</si>
  <si>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</si>
  <si>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</si>
  <si>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</si>
  <si>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</si>
  <si>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</si>
  <si>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</si>
  <si>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</si>
  <si>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</si>
  <si>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</si>
  <si>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</si>
  <si>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</si>
  <si>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</si>
  <si>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</si>
  <si>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</si>
  <si>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</si>
  <si>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</si>
  <si>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</si>
  <si>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</si>
  <si>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</si>
  <si>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</si>
  <si>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</si>
  <si>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</si>
  <si>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</si>
  <si>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</si>
  <si>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</si>
  <si>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</si>
  <si>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</si>
  <si>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</si>
  <si>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</si>
  <si>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</si>
  <si>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</si>
  <si>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</si>
  <si>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</si>
  <si>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</si>
  <si>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</si>
  <si>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</si>
  <si>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</si>
  <si>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</si>
  <si>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</si>
  <si>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</si>
  <si>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</si>
  <si>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</si>
  <si>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</si>
  <si>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</si>
  <si>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</si>
  <si>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</si>
  <si>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</si>
  <si>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</si>
  <si>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</si>
  <si>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</si>
  <si>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</si>
  <si>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</si>
  <si>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</si>
  <si>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</si>
  <si>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</si>
  <si>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</si>
  <si>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</si>
  <si>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</si>
  <si>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</si>
  <si>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</si>
  <si>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</si>
  <si>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</si>
  <si>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</si>
  <si>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</si>
  <si>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</si>
  <si>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</si>
  <si>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</si>
  <si>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</si>
  <si>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</si>
  <si>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</si>
  <si>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</si>
  <si>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</si>
  <si>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</si>
  <si>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</si>
  <si>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</si>
  <si>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</si>
  <si>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</si>
  <si>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</si>
  <si>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</si>
  <si>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</si>
  <si>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</si>
  <si>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</si>
  <si>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</si>
  <si>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</si>
  <si>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</si>
  <si>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</si>
  <si>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</si>
  <si>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</si>
  <si>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</si>
  <si>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</si>
  <si>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</si>
  <si>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</si>
  <si>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</si>
  <si>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</si>
  <si>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</si>
  <si>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</si>
  <si>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</si>
  <si>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</si>
  <si>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</si>
  <si>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</si>
  <si>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</si>
  <si>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</si>
  <si>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</si>
  <si>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</si>
  <si>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</si>
  <si>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</si>
  <si>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</si>
  <si>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</si>
  <si>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</si>
  <si>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</si>
  <si>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</si>
  <si>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</si>
  <si>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</si>
  <si>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</si>
  <si>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</si>
  <si>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</si>
  <si>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</si>
  <si>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</si>
  <si>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</si>
  <si>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</si>
  <si>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</si>
  <si>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</si>
  <si>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</si>
  <si>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</si>
  <si>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</si>
  <si>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</si>
  <si>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</si>
  <si>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</si>
  <si>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</si>
  <si>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</si>
  <si>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</si>
  <si>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</si>
  <si>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</si>
  <si>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</si>
  <si>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</si>
  <si>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</si>
  <si>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</si>
  <si>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</si>
  <si>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</si>
  <si>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</si>
  <si>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</si>
  <si>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</si>
  <si>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</si>
  <si>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</si>
  <si>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</si>
  <si>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</si>
  <si>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</si>
  <si>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</si>
  <si>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</si>
  <si>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</si>
  <si>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</si>
  <si>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</si>
  <si>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</si>
  <si>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</si>
  <si>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</si>
  <si>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</si>
  <si>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</si>
  <si>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</si>
  <si>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</si>
  <si>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</si>
  <si>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</si>
  <si>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</si>
  <si>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</si>
  <si>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</si>
  <si>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</si>
  <si>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</si>
  <si>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</si>
  <si>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</si>
  <si>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</si>
  <si>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</si>
  <si>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</si>
  <si>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</si>
  <si>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</si>
  <si>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</si>
  <si>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</si>
  <si>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</si>
  <si>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</si>
  <si>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</si>
  <si>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</si>
  <si>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</si>
  <si>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</si>
  <si>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</si>
  <si>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</si>
  <si>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</si>
  <si>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</si>
  <si>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</si>
  <si>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</si>
  <si>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</si>
  <si>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</si>
  <si>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</si>
  <si>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</si>
  <si>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</si>
  <si>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</si>
  <si>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</si>
  <si>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</si>
  <si>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</si>
  <si>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</si>
  <si>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</si>
  <si>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</si>
  <si>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</si>
  <si>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</si>
  <si>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</si>
  <si>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</si>
  <si>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</si>
  <si>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</si>
  <si>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</si>
  <si>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</si>
  <si>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</si>
  <si>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</si>
  <si>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</si>
  <si>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</si>
  <si>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</si>
  <si>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</si>
  <si>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</si>
  <si>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</si>
  <si>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</si>
  <si>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</si>
  <si>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</si>
  <si>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</si>
  <si>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</si>
  <si>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</si>
  <si>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</si>
  <si>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</si>
  <si>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</si>
  <si>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</si>
  <si>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</si>
  <si>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</si>
  <si>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</si>
  <si>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</si>
  <si>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</si>
  <si>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</si>
  <si>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</si>
  <si>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</si>
  <si>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</si>
  <si>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</si>
  <si>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</si>
  <si>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</si>
  <si>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</si>
  <si>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</si>
  <si>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</si>
  <si>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</si>
  <si>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</si>
  <si>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</si>
  <si>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</si>
  <si>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</si>
  <si>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</si>
  <si>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</si>
  <si>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</si>
  <si>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</si>
  <si>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</si>
  <si>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</si>
  <si>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</si>
  <si>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</si>
  <si>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</si>
  <si>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</si>
  <si>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</si>
  <si>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</si>
  <si>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</si>
  <si>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</si>
  <si>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</si>
  <si>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</si>
  <si>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</si>
  <si>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</si>
  <si>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</si>
  <si>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</si>
  <si>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</si>
  <si>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</si>
  <si>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</si>
  <si>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</si>
  <si>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</si>
  <si>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</si>
  <si>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</si>
  <si>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</si>
  <si>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</si>
  <si>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</si>
  <si>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</si>
  <si>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</si>
  <si>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</si>
  <si>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</si>
  <si>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</si>
  <si>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</si>
  <si>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</si>
  <si>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</si>
  <si>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</si>
  <si>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</si>
  <si>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</si>
  <si>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</si>
  <si>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</si>
  <si>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</si>
  <si>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</si>
  <si>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</si>
  <si>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</si>
  <si>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</si>
  <si>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</si>
  <si>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</si>
  <si>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</si>
  <si>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</si>
  <si>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</si>
  <si>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</si>
  <si>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</si>
  <si>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</si>
  <si>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</si>
  <si>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</si>
  <si>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</si>
  <si>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</si>
  <si>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</si>
  <si>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</si>
  <si>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</si>
  <si>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</si>
  <si>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</si>
  <si>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</si>
  <si>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</si>
  <si>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</si>
  <si>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</si>
  <si>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</si>
  <si>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</si>
  <si>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</si>
  <si>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</si>
  <si>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</si>
  <si>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</si>
  <si>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</si>
  <si>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</si>
  <si>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</si>
  <si>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</si>
  <si>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</si>
  <si>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</si>
  <si>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</si>
  <si>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</si>
  <si>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</si>
  <si>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</si>
  <si>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</si>
  <si>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</si>
  <si>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</si>
  <si>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</si>
  <si>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</si>
  <si>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</si>
  <si>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</si>
  <si>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</si>
  <si>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</si>
  <si>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</si>
  <si>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</si>
  <si>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</si>
  <si>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</si>
  <si>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</si>
  <si>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</si>
  <si>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</si>
  <si>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</si>
  <si>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</si>
  <si>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</si>
  <si>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</si>
  <si>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</si>
  <si>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</si>
  <si>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</si>
  <si>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</si>
  <si>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</si>
  <si>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</si>
  <si>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</si>
  <si>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</si>
  <si>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</si>
  <si>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</si>
  <si>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</si>
  <si>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</si>
  <si>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</si>
  <si>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</si>
  <si>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</si>
  <si>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</si>
  <si>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</si>
  <si>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</si>
  <si>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</si>
  <si>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</si>
  <si>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</si>
  <si>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</si>
  <si>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</si>
  <si>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</si>
  <si>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</si>
  <si>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</si>
  <si>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</si>
  <si>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</si>
  <si>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</si>
  <si>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</si>
  <si>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</si>
  <si>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</si>
  <si>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</si>
  <si>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</si>
  <si>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</si>
  <si>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</si>
  <si>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</si>
  <si>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</si>
  <si>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</si>
  <si>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</si>
  <si>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</si>
  <si>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</si>
  <si>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</si>
  <si>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</si>
  <si>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</si>
  <si>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</si>
  <si>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</si>
  <si>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</si>
  <si>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</si>
  <si>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</si>
  <si>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</si>
  <si>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</si>
  <si>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</si>
  <si>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</si>
  <si>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</si>
  <si>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</si>
  <si>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</si>
  <si>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</si>
  <si>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</si>
  <si>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</si>
  <si>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</si>
  <si>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</si>
  <si>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</si>
  <si>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</si>
  <si>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</si>
  <si>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</si>
  <si>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</si>
  <si>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</si>
  <si>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</si>
  <si>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</si>
  <si>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</si>
  <si>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</si>
  <si>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</si>
  <si>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</si>
  <si>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</si>
  <si>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</si>
  <si>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</si>
  <si>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</si>
  <si>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</si>
  <si>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</si>
  <si>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</si>
  <si>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</si>
  <si>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</si>
  <si>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</si>
  <si>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</si>
  <si>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</si>
  <si>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</si>
  <si>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</si>
  <si>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</si>
  <si>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</si>
  <si>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</si>
  <si>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</si>
  <si>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</si>
  <si>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</si>
  <si>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</si>
  <si>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</si>
  <si>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</si>
  <si>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</si>
  <si>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</si>
  <si>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</si>
  <si>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</si>
  <si>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</si>
  <si>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</si>
  <si>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</si>
  <si>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</si>
  <si>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</si>
  <si>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</si>
  <si>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</si>
  <si>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</si>
  <si>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</si>
  <si>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</si>
  <si>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</si>
  <si>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</si>
  <si>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</si>
  <si>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</si>
  <si>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</si>
  <si>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</si>
  <si>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</si>
  <si>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</si>
  <si>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</si>
  <si>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</si>
  <si>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</si>
  <si>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</si>
  <si>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</si>
  <si>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</si>
  <si>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</si>
  <si>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</si>
  <si>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</si>
  <si>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</si>
  <si>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</si>
  <si>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</si>
  <si>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</si>
  <si>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</si>
  <si>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</si>
  <si>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</si>
  <si>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</si>
  <si>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</si>
  <si>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</si>
  <si>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</si>
  <si>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</si>
  <si>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</si>
  <si>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</si>
  <si>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</si>
  <si>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</si>
  <si>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</si>
  <si>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</si>
  <si>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</si>
  <si>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</si>
  <si>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</si>
  <si>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</si>
  <si>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</si>
  <si>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</si>
  <si>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</si>
  <si>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</si>
  <si>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</si>
  <si>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</si>
  <si>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</si>
  <si>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</si>
  <si>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</si>
  <si>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</si>
  <si>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</si>
  <si>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</si>
  <si>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</si>
  <si>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</si>
  <si>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</si>
  <si>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</si>
  <si>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</si>
  <si>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</si>
  <si>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</si>
  <si>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</si>
  <si>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</si>
  <si>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</si>
  <si>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</si>
  <si>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</si>
  <si>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</si>
  <si>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</si>
  <si>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</si>
  <si>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</si>
  <si>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</si>
  <si>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</si>
  <si>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</si>
  <si>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</si>
  <si>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</si>
  <si>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</si>
  <si>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</si>
  <si>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</si>
  <si>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</si>
  <si>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</si>
  <si>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</si>
  <si>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</si>
  <si>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</si>
  <si>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</si>
  <si>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</si>
  <si>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</si>
  <si>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</si>
  <si>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</si>
  <si>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</si>
  <si>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</si>
  <si>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</si>
  <si>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</si>
  <si>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</si>
  <si>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</si>
  <si>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</si>
  <si>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</si>
  <si>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</si>
  <si>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</si>
  <si>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</si>
  <si>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</si>
  <si>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</si>
  <si>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</si>
  <si>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</si>
  <si>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</si>
  <si>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</si>
  <si>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</si>
  <si>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</si>
  <si>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</si>
  <si>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</si>
  <si>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</si>
  <si>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</si>
  <si>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</si>
  <si>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</si>
  <si>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</si>
  <si>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</si>
  <si>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</si>
  <si>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</si>
  <si>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</si>
  <si>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</si>
  <si>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</si>
  <si>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</si>
  <si>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</si>
  <si>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</si>
  <si>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</si>
  <si>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</si>
  <si>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</si>
  <si>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</si>
  <si>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</si>
  <si>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</si>
  <si>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</si>
  <si>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</si>
  <si>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</si>
  <si>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</si>
  <si>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</si>
  <si>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</si>
  <si>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</si>
  <si>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</si>
  <si>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</si>
  <si>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</si>
  <si>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</si>
  <si>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</si>
  <si>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</si>
  <si>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</si>
  <si>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</si>
  <si>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</si>
  <si>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</si>
  <si>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</si>
  <si>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</si>
  <si>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</si>
  <si>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</si>
  <si>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</si>
  <si>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</si>
  <si>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</si>
  <si>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</si>
  <si>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</si>
  <si>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</si>
  <si>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</si>
  <si>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</si>
  <si>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</si>
  <si>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</si>
  <si>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</si>
  <si>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</si>
  <si>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</si>
  <si>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</si>
  <si>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</si>
  <si>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</si>
  <si>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</si>
  <si>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</si>
  <si>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</si>
  <si>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</si>
  <si>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</si>
  <si>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</si>
  <si>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</si>
  <si>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</si>
  <si>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</si>
  <si>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</si>
  <si>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</si>
  <si>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</si>
  <si>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</si>
  <si>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</si>
  <si>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</si>
  <si>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</si>
  <si>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</si>
  <si>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</si>
  <si>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</si>
  <si>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</si>
  <si>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</si>
  <si>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</si>
  <si>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</si>
  <si>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</si>
  <si>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</si>
  <si>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</si>
  <si>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</si>
  <si>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</si>
  <si>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</si>
  <si>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</si>
  <si>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</si>
  <si>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</si>
  <si>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</si>
  <si>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</si>
  <si>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</si>
  <si>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</si>
  <si>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</si>
  <si>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</si>
  <si>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</si>
  <si>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</si>
  <si>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</si>
  <si>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</si>
  <si>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</si>
  <si>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</si>
  <si>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</si>
  <si>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</si>
  <si>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</si>
  <si>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</si>
  <si>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</si>
  <si>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</si>
  <si>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</si>
  <si>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</si>
  <si>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</si>
  <si>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</si>
  <si>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</si>
  <si>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</si>
  <si>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</si>
  <si>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</si>
  <si>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</si>
  <si>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</si>
  <si>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</si>
  <si>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</si>
  <si>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</si>
  <si>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</si>
  <si>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</si>
  <si>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</si>
  <si>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</si>
  <si>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</si>
  <si>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</si>
  <si>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</si>
  <si>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</si>
  <si>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</si>
  <si>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</si>
  <si>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</si>
  <si>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</si>
  <si>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</si>
  <si>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</si>
  <si>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</si>
  <si>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</si>
  <si>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</si>
  <si>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</si>
  <si>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</si>
  <si>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</si>
  <si>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</si>
  <si>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</si>
  <si>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</si>
  <si>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</si>
  <si>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</si>
  <si>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</si>
  <si>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</si>
  <si>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</si>
  <si>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</si>
  <si>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</si>
  <si>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</si>
  <si>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</si>
  <si>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</si>
  <si>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</si>
  <si>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</si>
  <si>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</si>
  <si>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</si>
  <si>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</si>
  <si>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</si>
  <si>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</si>
  <si>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</si>
  <si>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</si>
  <si>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</si>
  <si>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</si>
  <si>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</si>
  <si>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</si>
  <si>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</si>
  <si>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</si>
  <si>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</si>
  <si>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</si>
  <si>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</si>
  <si>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</si>
  <si>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</si>
  <si>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</si>
  <si>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</si>
  <si>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</si>
  <si>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</si>
  <si>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</si>
  <si>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</si>
  <si>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</si>
  <si>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</si>
  <si>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</si>
  <si>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</si>
  <si>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</si>
  <si>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</si>
  <si>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</si>
  <si>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</si>
  <si>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</si>
  <si>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</si>
  <si>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</si>
  <si>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</si>
  <si>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</si>
  <si>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</si>
  <si>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</si>
  <si>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</si>
  <si>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</si>
  <si>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</si>
  <si>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</si>
  <si>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</si>
  <si>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</si>
  <si>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</si>
  <si>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</si>
  <si>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</si>
  <si>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</si>
  <si>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</si>
  <si>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</si>
  <si>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</si>
  <si>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</si>
  <si>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</si>
  <si>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</si>
  <si>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</si>
  <si>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</si>
  <si>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</si>
  <si>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</si>
  <si>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</si>
  <si>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</si>
  <si>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</si>
  <si>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</si>
  <si>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</si>
  <si>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</si>
  <si>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</si>
  <si>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</si>
  <si>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</si>
  <si>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</si>
  <si>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</si>
  <si>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</si>
  <si>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</si>
  <si>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</si>
  <si>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</si>
  <si>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</si>
  <si>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</si>
  <si>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</si>
  <si>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</si>
  <si>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</si>
  <si>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</si>
  <si>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</si>
  <si>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</si>
  <si>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</si>
  <si>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</si>
  <si>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</si>
  <si>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</si>
  <si>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</si>
  <si>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</si>
  <si>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</si>
  <si>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</si>
  <si>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</si>
  <si>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</si>
  <si>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</si>
  <si>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</si>
  <si>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</si>
  <si>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</si>
  <si>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</si>
  <si>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</si>
  <si>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</si>
  <si>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</si>
  <si>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</si>
  <si>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</si>
  <si>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</si>
  <si>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</si>
  <si>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</si>
  <si>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</si>
  <si>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</si>
  <si>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</si>
  <si>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</si>
  <si>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</si>
  <si>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</si>
  <si>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</si>
  <si>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</si>
  <si>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</si>
  <si>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</si>
  <si>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</si>
  <si>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</si>
  <si>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</si>
  <si>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</si>
  <si>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</si>
  <si>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</si>
  <si>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</si>
  <si>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</si>
  <si>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</si>
  <si>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</si>
  <si>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</si>
  <si>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</si>
  <si>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</si>
  <si>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</si>
  <si>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</si>
  <si>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</si>
  <si>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</si>
  <si>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</si>
  <si>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</si>
  <si>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</si>
  <si>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</si>
  <si>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</si>
  <si>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</si>
  <si>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</si>
  <si>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</si>
  <si>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</si>
  <si>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</si>
  <si>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</si>
  <si>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</si>
  <si>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</si>
  <si>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</si>
  <si>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</si>
  <si>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</si>
  <si>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</si>
  <si>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</si>
  <si>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</si>
  <si>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</si>
  <si>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</si>
  <si>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</si>
  <si>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</si>
  <si>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</si>
  <si>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</si>
  <si>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</si>
  <si>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</si>
  <si>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</si>
  <si>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</si>
  <si>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</si>
  <si>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</si>
  <si>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</si>
  <si>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</si>
  <si>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</si>
  <si>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</si>
  <si>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</si>
  <si>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</si>
  <si>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</si>
  <si>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</si>
  <si>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</si>
  <si>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</si>
  <si>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</si>
  <si>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</si>
  <si>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</si>
  <si>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</si>
  <si>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</si>
  <si>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</si>
  <si>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</si>
  <si>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</si>
  <si>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</si>
  <si>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</si>
  <si>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</si>
  <si>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</si>
  <si>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</si>
  <si>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</si>
  <si>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</si>
  <si>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</si>
  <si>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</si>
  <si>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</si>
  <si>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</si>
  <si>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</si>
  <si>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</si>
  <si>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</si>
  <si>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</si>
  <si>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</si>
  <si>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</si>
  <si>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</si>
  <si>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</si>
  <si>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</si>
  <si>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</si>
  <si>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</si>
  <si>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</si>
  <si>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</si>
  <si>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</si>
  <si>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</si>
  <si>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</si>
  <si>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</si>
  <si>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</si>
  <si>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</si>
  <si>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</si>
  <si>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</si>
  <si>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</si>
  <si>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</si>
  <si>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</si>
  <si>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</si>
  <si>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</si>
  <si>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</si>
  <si>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</si>
  <si>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</si>
  <si>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</si>
  <si>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</si>
  <si>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</si>
  <si>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</si>
  <si>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</si>
  <si>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</si>
  <si>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</si>
  <si>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</si>
  <si>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</si>
  <si>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</si>
  <si>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</si>
  <si>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</si>
  <si>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</si>
  <si>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</si>
  <si>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</si>
  <si>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</si>
  <si>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</si>
  <si>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</si>
  <si>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</si>
  <si>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</si>
  <si>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</si>
  <si>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</si>
  <si>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</si>
  <si>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</si>
  <si>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</si>
  <si>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</si>
  <si>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</si>
  <si>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</si>
  <si>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</si>
  <si>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</si>
  <si>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</si>
  <si>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</si>
  <si>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</si>
  <si>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</si>
  <si>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</si>
  <si>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</si>
  <si>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</si>
  <si>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</si>
  <si>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</si>
  <si>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</si>
  <si>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</si>
  <si>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</si>
  <si>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</si>
  <si>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</si>
  <si>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</si>
  <si>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</si>
  <si>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</si>
  <si>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</si>
  <si>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</si>
  <si>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</si>
  <si>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</si>
  <si>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</si>
  <si>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</si>
  <si>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</si>
  <si>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</si>
  <si>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</si>
  <si>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</si>
  <si>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</si>
  <si>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</si>
  <si>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</si>
  <si>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</si>
  <si>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</si>
  <si>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</si>
  <si>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</si>
  <si>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</si>
  <si>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</si>
  <si>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</si>
  <si>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</si>
  <si>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</si>
  <si>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</si>
  <si>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</si>
  <si>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</si>
  <si>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</si>
  <si>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</si>
  <si>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</si>
  <si>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</si>
  <si>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</si>
  <si>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</si>
  <si>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</si>
  <si>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</si>
  <si>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</si>
  <si>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</si>
  <si>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</si>
  <si>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</si>
  <si>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</si>
  <si>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</si>
  <si>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</si>
  <si>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</si>
  <si>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</si>
  <si>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</si>
  <si>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</si>
  <si>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</si>
  <si>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</si>
  <si>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</si>
  <si>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</si>
  <si>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</si>
  <si>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</si>
  <si>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</si>
  <si>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</si>
  <si>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</si>
  <si>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</si>
  <si>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</si>
  <si>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</si>
  <si>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</si>
  <si>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</si>
  <si>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</si>
  <si>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</si>
  <si>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</si>
  <si>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</si>
  <si>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</si>
  <si>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</si>
  <si>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</si>
  <si>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</si>
  <si>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</si>
  <si>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</si>
  <si>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</si>
  <si>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</si>
  <si>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</si>
  <si>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</si>
  <si>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</si>
  <si>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</si>
  <si>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</si>
  <si>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</si>
  <si>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</si>
  <si>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</si>
  <si>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</si>
  <si>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</si>
  <si>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</si>
  <si>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</si>
  <si>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</si>
  <si>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</si>
  <si>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</si>
  <si>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</si>
  <si>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</si>
  <si>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</si>
  <si>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</si>
  <si>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</si>
  <si>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</si>
  <si>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</si>
  <si>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</si>
  <si>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</si>
  <si>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</si>
  <si>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</si>
  <si>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</si>
  <si>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</si>
  <si>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</si>
  <si>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</si>
  <si>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</si>
  <si>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</si>
  <si>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</si>
  <si>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</si>
  <si>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</si>
  <si>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</si>
  <si>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</si>
  <si>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</si>
  <si>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</si>
  <si>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</si>
  <si>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</si>
  <si>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</si>
  <si>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</si>
  <si>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</si>
  <si>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</si>
  <si>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</si>
  <si>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</si>
  <si>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</si>
  <si>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</si>
  <si>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</si>
  <si>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</si>
  <si>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</si>
  <si>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</si>
  <si>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</si>
  <si>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</si>
  <si>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</si>
  <si>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</si>
  <si>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</si>
  <si>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</si>
  <si>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</si>
  <si>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</si>
  <si>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</si>
  <si>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</si>
  <si>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</si>
  <si>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</si>
  <si>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</si>
  <si>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</si>
  <si>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</si>
  <si>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</si>
  <si>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</si>
  <si>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</si>
  <si>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</si>
  <si>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</si>
  <si>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</si>
  <si>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</si>
  <si>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</si>
  <si>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</si>
  <si>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</si>
  <si>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</si>
  <si>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</si>
  <si>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</si>
  <si>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</si>
  <si>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</si>
  <si>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</si>
  <si>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</si>
  <si>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</si>
  <si>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</si>
  <si>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</si>
  <si>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</si>
  <si>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</si>
  <si>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</si>
  <si>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</si>
  <si>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</si>
  <si>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</si>
  <si>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</si>
  <si>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</si>
  <si>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</si>
  <si>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</si>
  <si>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</si>
  <si>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</si>
  <si>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</si>
  <si>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</si>
  <si>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</si>
  <si>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</si>
  <si>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</si>
  <si>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</si>
  <si>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</si>
  <si>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</si>
  <si>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</si>
  <si>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</si>
  <si>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</si>
  <si>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</si>
  <si>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</si>
  <si>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</si>
  <si>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</si>
  <si>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</si>
  <si>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</si>
  <si>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</si>
  <si>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</si>
  <si>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</si>
  <si>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</si>
  <si>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</si>
  <si>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</si>
  <si>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</si>
  <si>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</si>
  <si>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</si>
  <si>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</si>
  <si>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</si>
  <si>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</si>
  <si>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</si>
  <si>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</si>
  <si>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</si>
  <si>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</si>
  <si>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</si>
  <si>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</si>
  <si>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</si>
  <si>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</si>
  <si>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</si>
  <si>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</si>
  <si>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</si>
  <si>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</si>
  <si>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</si>
  <si>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</si>
  <si>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</si>
  <si>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</si>
  <si>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</si>
  <si>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</si>
  <si>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</si>
  <si>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</si>
  <si>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</si>
  <si>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</si>
  <si>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</si>
  <si>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</si>
  <si>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</si>
  <si>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</si>
  <si>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</si>
  <si>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</si>
  <si>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</si>
  <si>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</si>
  <si>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</si>
  <si>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</si>
  <si>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</si>
  <si>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</si>
  <si>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</si>
  <si>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</si>
  <si>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</si>
  <si>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</si>
  <si>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</si>
  <si>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</si>
  <si>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</si>
  <si>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</si>
  <si>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</si>
  <si>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</si>
  <si>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</si>
  <si>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</si>
  <si>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</si>
  <si>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</si>
  <si>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</si>
  <si>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</si>
  <si>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</si>
  <si>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</si>
  <si>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</si>
  <si>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</si>
  <si>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</si>
  <si>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</si>
  <si>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</si>
  <si>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</si>
  <si>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</si>
  <si>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</si>
  <si>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</si>
  <si>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</si>
  <si>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</si>
  <si>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</si>
  <si>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</si>
  <si>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</si>
  <si>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</si>
  <si>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</si>
  <si>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</si>
  <si>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</si>
  <si>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</si>
  <si>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</si>
  <si>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</si>
  <si>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</si>
  <si>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</si>
  <si>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</si>
  <si>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</si>
  <si>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</si>
  <si>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</si>
  <si>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</si>
  <si>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</si>
  <si>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</si>
  <si>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</si>
  <si>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</si>
  <si>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</si>
  <si>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</si>
  <si>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</si>
  <si>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</si>
  <si>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</si>
  <si>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</si>
  <si>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</si>
  <si>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</si>
  <si>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</si>
  <si>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</si>
  <si>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</si>
  <si>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</si>
  <si>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</si>
  <si>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</si>
  <si>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</si>
  <si>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</si>
  <si>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</si>
  <si>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</si>
  <si>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</si>
  <si>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</si>
  <si>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</si>
  <si>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</si>
  <si>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</si>
  <si>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</si>
  <si>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</si>
  <si>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</si>
  <si>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</si>
  <si>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</si>
  <si>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</si>
  <si>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</si>
  <si>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</si>
  <si>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</si>
  <si>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</si>
  <si>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</si>
  <si>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</si>
  <si>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</si>
  <si>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</si>
  <si>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</si>
  <si>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</si>
  <si>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</si>
  <si>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</si>
  <si>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</si>
  <si>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</si>
  <si>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</si>
  <si>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</si>
  <si>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</si>
  <si>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</si>
  <si>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</si>
  <si>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</si>
  <si>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</si>
  <si>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</si>
  <si>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</si>
  <si>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</si>
  <si>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</si>
  <si>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</si>
  <si>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</si>
  <si>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</si>
  <si>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</si>
  <si>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</si>
  <si>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</si>
  <si>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</si>
  <si>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</si>
  <si>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</si>
  <si>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</si>
  <si>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</si>
  <si>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</si>
  <si>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</si>
  <si>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</si>
  <si>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</si>
  <si>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</si>
  <si>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</si>
  <si>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</si>
  <si>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</si>
  <si>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</si>
  <si>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</si>
  <si>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</si>
  <si>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</si>
  <si>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</si>
  <si>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</si>
  <si>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</si>
  <si>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</si>
  <si>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</si>
  <si>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</si>
  <si>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</si>
  <si>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</si>
  <si>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</si>
  <si>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</si>
  <si>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</si>
  <si>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</si>
  <si>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</si>
  <si>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</si>
  <si>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</si>
  <si>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</si>
  <si>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</si>
  <si>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</si>
  <si>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</si>
  <si>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</si>
  <si>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</si>
  <si>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</si>
  <si>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</si>
  <si>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</si>
  <si>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</si>
  <si>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</si>
  <si>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</si>
  <si>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</si>
  <si>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</si>
  <si>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</si>
  <si>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</si>
  <si>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</si>
  <si>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</si>
  <si>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</si>
  <si>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</si>
  <si>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</si>
  <si>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</si>
  <si>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</si>
  <si>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</si>
  <si>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</si>
  <si>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</si>
  <si>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</si>
  <si>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</si>
  <si>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</si>
  <si>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</si>
  <si>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</si>
  <si>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</si>
  <si>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</si>
  <si>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</si>
  <si>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</si>
  <si>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</si>
  <si>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</si>
  <si>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</si>
  <si>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</si>
  <si>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</si>
  <si>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</si>
  <si>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</si>
  <si>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</si>
  <si>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</si>
  <si>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</si>
  <si>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</si>
  <si>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</si>
  <si>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</si>
  <si>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</si>
  <si>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</si>
  <si>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</si>
  <si>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</si>
  <si>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</si>
  <si>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</si>
  <si>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</si>
  <si>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</si>
  <si>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</si>
  <si>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</si>
  <si>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</si>
  <si>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</si>
  <si>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</si>
  <si>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</si>
  <si>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</si>
  <si>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</si>
  <si>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</si>
  <si>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</si>
  <si>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</si>
  <si>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</si>
  <si>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</si>
  <si>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</si>
  <si>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</si>
  <si>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</si>
  <si>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</si>
  <si>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</si>
  <si>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</si>
  <si>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</si>
  <si>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</si>
  <si>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</si>
  <si>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</si>
  <si>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</si>
  <si>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</si>
  <si>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</si>
  <si>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</si>
  <si>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</si>
  <si>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</si>
  <si>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</si>
  <si>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</si>
  <si>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</si>
  <si>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</si>
  <si>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</si>
  <si>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</si>
  <si>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</si>
  <si>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</si>
  <si>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</si>
  <si>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</si>
  <si>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</si>
  <si>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</si>
  <si>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</si>
  <si>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</si>
  <si>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</si>
  <si>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</si>
  <si>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</si>
  <si>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</si>
  <si>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</si>
  <si>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</si>
  <si>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</si>
  <si>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</si>
  <si>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</si>
  <si>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</si>
  <si>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</si>
  <si>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</si>
  <si>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</si>
  <si>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</si>
  <si>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</si>
  <si>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</si>
  <si>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</si>
  <si>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</si>
  <si>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</si>
  <si>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</si>
  <si>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</si>
  <si>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</si>
  <si>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</si>
  <si>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</si>
  <si>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</si>
  <si>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</si>
  <si>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</si>
  <si>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</si>
  <si>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</si>
  <si>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</si>
  <si>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</si>
  <si>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</si>
  <si>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</si>
  <si>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</si>
  <si>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</si>
  <si>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</si>
  <si>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</si>
  <si>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</si>
  <si>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</si>
  <si>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</si>
  <si>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</si>
  <si>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</si>
  <si>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</si>
  <si>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</si>
  <si>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</si>
  <si>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</si>
  <si>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</si>
  <si>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</si>
  <si>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</si>
  <si>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</si>
  <si>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</si>
  <si>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</si>
  <si>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</si>
  <si>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</si>
  <si>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</si>
  <si>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</si>
  <si>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</si>
  <si>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</si>
  <si>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</si>
  <si>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</si>
  <si>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</si>
  <si>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</si>
  <si>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</si>
  <si>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</si>
  <si>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</si>
  <si>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</si>
  <si>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</si>
  <si>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</si>
  <si>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</si>
  <si>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</si>
  <si>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</si>
  <si>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</si>
  <si>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</si>
  <si>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</si>
  <si>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</si>
  <si>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</si>
  <si>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</si>
  <si>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</si>
  <si>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</si>
  <si>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</si>
  <si>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</si>
  <si>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</si>
  <si>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</si>
  <si>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</si>
  <si>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</si>
  <si>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</si>
  <si>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</si>
  <si>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</si>
  <si>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</si>
  <si>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</si>
  <si>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</si>
  <si>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</si>
  <si>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</si>
  <si>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</si>
  <si>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</si>
  <si>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</si>
  <si>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</si>
  <si>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</si>
  <si>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</si>
  <si>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</si>
  <si>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</si>
  <si>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</si>
  <si>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</si>
  <si>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</si>
  <si>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</si>
  <si>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</si>
  <si>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</si>
  <si>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</si>
  <si>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</si>
  <si>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</si>
  <si>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</si>
  <si>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</si>
  <si>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</si>
  <si>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</si>
  <si>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</si>
  <si>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</si>
  <si>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</si>
  <si>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</si>
  <si>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</si>
  <si>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</si>
  <si>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</si>
  <si>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</si>
  <si>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</si>
  <si>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</si>
  <si>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</si>
  <si>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</si>
  <si>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</si>
  <si>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</si>
  <si>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</si>
  <si>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</si>
  <si>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</si>
  <si>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</si>
  <si>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</si>
  <si>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</si>
  <si>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</si>
  <si>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</si>
  <si>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</si>
  <si>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</si>
  <si>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</si>
  <si>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</si>
  <si>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</si>
  <si>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</si>
  <si>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</si>
  <si>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</si>
  <si>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</si>
  <si>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</si>
  <si>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</si>
  <si>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</si>
  <si>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</si>
  <si>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</si>
  <si>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</si>
  <si>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</si>
  <si>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</si>
  <si>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</si>
  <si>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</si>
  <si>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</si>
  <si>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</si>
  <si>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</si>
  <si>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</si>
  <si>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</si>
  <si>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</si>
  <si>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</si>
  <si>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</si>
  <si>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</si>
  <si>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</si>
  <si>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</si>
  <si>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</si>
  <si>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</si>
  <si>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</si>
  <si>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</si>
  <si>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</si>
  <si>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</si>
  <si>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</si>
  <si>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</si>
  <si>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</si>
  <si>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</si>
  <si>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</si>
  <si>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</si>
  <si>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</si>
  <si>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</si>
  <si>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</si>
  <si>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</si>
  <si>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</si>
  <si>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</si>
  <si>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</si>
  <si>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</si>
  <si>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</si>
  <si>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</si>
  <si>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</si>
  <si>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</si>
  <si>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</si>
  <si>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</si>
  <si>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</si>
  <si>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</si>
  <si>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</si>
  <si>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</si>
  <si>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</si>
  <si>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</si>
  <si>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</si>
  <si>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</si>
  <si>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</si>
  <si>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</si>
  <si>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</si>
  <si>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</si>
  <si>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</si>
  <si>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</si>
  <si>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</si>
  <si>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</si>
  <si>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</si>
  <si>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</si>
  <si>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</si>
  <si>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</si>
  <si>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</si>
  <si>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</si>
  <si>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</si>
  <si>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</si>
  <si>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</si>
  <si>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</si>
  <si>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</si>
  <si>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</si>
  <si>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</si>
  <si>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</si>
  <si>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</si>
  <si>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</si>
  <si>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</si>
  <si>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</si>
  <si>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</si>
  <si>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</si>
  <si>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</si>
  <si>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</si>
  <si>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</si>
  <si>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</si>
  <si>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</si>
  <si>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</si>
  <si>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</si>
  <si>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</si>
  <si>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</si>
  <si>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</si>
  <si>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</si>
  <si>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</si>
  <si>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</si>
  <si>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</si>
  <si>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</si>
  <si>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</si>
  <si>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</si>
  <si>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</si>
  <si>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</si>
  <si>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</si>
  <si>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</si>
  <si>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</si>
  <si>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</si>
  <si>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</si>
  <si>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</si>
  <si>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</si>
  <si>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</si>
  <si>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</si>
  <si>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</si>
  <si>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</si>
  <si>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</si>
  <si>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</si>
  <si>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</si>
  <si>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</si>
  <si>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</si>
  <si>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</si>
  <si>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</si>
  <si>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</si>
  <si>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</si>
  <si>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</si>
  <si>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</si>
  <si>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</si>
  <si>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</si>
  <si>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</si>
  <si>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</si>
  <si>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</si>
  <si>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</si>
  <si>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</si>
  <si>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</si>
  <si>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</si>
  <si>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</si>
  <si>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</si>
  <si>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</si>
  <si>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</si>
  <si>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</si>
  <si>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</si>
  <si>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</si>
  <si>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</si>
  <si>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</si>
  <si>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</si>
  <si>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</si>
  <si>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</si>
  <si>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</si>
  <si>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</si>
  <si>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</si>
  <si>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</si>
  <si>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</si>
  <si>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</si>
  <si>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</si>
  <si>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</si>
  <si>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</si>
  <si>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</si>
  <si>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</si>
  <si>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</si>
  <si>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</si>
  <si>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</si>
  <si>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</si>
  <si>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</si>
  <si>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</si>
  <si>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</si>
  <si>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</si>
  <si>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</si>
  <si>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</si>
  <si>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</si>
  <si>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</si>
  <si>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</si>
  <si>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</si>
  <si>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</si>
  <si>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</si>
  <si>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</si>
  <si>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</si>
  <si>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</si>
  <si>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</si>
  <si>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</si>
  <si>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</si>
  <si>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</si>
  <si>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</si>
  <si>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</si>
  <si>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</si>
  <si>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</si>
  <si>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</si>
  <si>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</si>
  <si>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</si>
  <si>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</si>
  <si>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</si>
  <si>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</si>
  <si>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</si>
  <si>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</si>
  <si>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</si>
  <si>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</si>
  <si>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</si>
  <si>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</si>
  <si>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</si>
  <si>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</si>
  <si>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</si>
  <si>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</si>
  <si>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</si>
  <si>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</si>
  <si>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</si>
  <si>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</si>
  <si>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</si>
  <si>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</si>
  <si>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</si>
  <si>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</si>
  <si>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</si>
  <si>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</si>
  <si>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</si>
  <si>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</si>
  <si>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</si>
  <si>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</si>
  <si>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</si>
  <si>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</si>
  <si>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</si>
  <si>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</si>
  <si>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</si>
  <si>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</si>
  <si>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</si>
  <si>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</si>
  <si>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</si>
  <si>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</si>
  <si>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</si>
  <si>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</si>
  <si>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</si>
  <si>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</si>
  <si>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</si>
  <si>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</si>
  <si>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</si>
  <si>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</si>
  <si>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</si>
  <si>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</si>
  <si>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</si>
  <si>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</si>
  <si>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</si>
  <si>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</si>
  <si>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</si>
  <si>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</si>
  <si>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</si>
  <si>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</si>
  <si>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</si>
  <si>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</si>
  <si>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</si>
  <si>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</si>
  <si>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</si>
  <si>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</si>
  <si>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</si>
  <si>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</si>
  <si>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</si>
  <si>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</si>
  <si>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</si>
  <si>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</si>
  <si>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</si>
  <si>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</si>
  <si>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</si>
  <si>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</si>
  <si>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</si>
  <si>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</si>
  <si>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</si>
  <si>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</si>
  <si>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</si>
  <si>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</si>
  <si>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</si>
  <si>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</si>
  <si>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</si>
  <si>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</si>
  <si>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</si>
  <si>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</si>
  <si>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</si>
  <si>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</si>
  <si>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</si>
  <si>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</si>
  <si>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</si>
  <si>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</si>
  <si>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</si>
  <si>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</si>
  <si>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</si>
  <si>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</si>
  <si>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</si>
  <si>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</si>
  <si>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</si>
  <si>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</si>
  <si>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</si>
  <si>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</si>
  <si>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</si>
  <si>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</si>
  <si>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</si>
  <si>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</si>
  <si>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</si>
  <si>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</si>
  <si>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</si>
  <si>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</si>
  <si>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</si>
  <si>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</si>
  <si>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</si>
  <si>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</si>
  <si>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</si>
  <si>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</si>
  <si>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</si>
  <si>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</si>
  <si>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</si>
  <si>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</si>
  <si>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</si>
  <si>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</si>
  <si>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</si>
  <si>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</si>
  <si>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</si>
  <si>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</si>
  <si>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</si>
  <si>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</si>
  <si>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</si>
  <si>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</si>
  <si>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</si>
  <si>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</si>
  <si>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</si>
  <si>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</si>
  <si>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</si>
  <si>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</si>
  <si>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</si>
  <si>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</si>
  <si>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</si>
  <si>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</si>
  <si>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</si>
  <si>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</si>
  <si>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</si>
  <si>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</si>
  <si>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</si>
  <si>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</si>
  <si>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</si>
  <si>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</si>
  <si>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</si>
  <si>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</si>
  <si>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</si>
  <si>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</si>
  <si>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</si>
  <si>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</si>
  <si>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</si>
  <si>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</si>
  <si>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</si>
  <si>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</si>
  <si>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</si>
  <si>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</si>
  <si>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</si>
  <si>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</si>
  <si>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</si>
  <si>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</si>
  <si>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</si>
  <si>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</si>
  <si>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</si>
  <si>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</si>
  <si>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</si>
  <si>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</si>
  <si>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</si>
  <si>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</si>
  <si>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</si>
  <si>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</si>
  <si>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</si>
  <si>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</si>
  <si>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</si>
  <si>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</si>
  <si>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</si>
  <si>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</si>
  <si>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</si>
  <si>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</si>
  <si>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</si>
  <si>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</si>
  <si>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</si>
  <si>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</si>
  <si>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</si>
  <si>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</si>
  <si>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</si>
  <si>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</si>
  <si>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</si>
  <si>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</si>
  <si>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</si>
  <si>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</si>
  <si>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</si>
  <si>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</si>
  <si>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</si>
  <si>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</si>
  <si>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</si>
  <si>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</si>
  <si>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</si>
  <si>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</si>
  <si>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</si>
  <si>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</si>
  <si>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</si>
  <si>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</si>
  <si>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</si>
  <si>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</si>
  <si>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</si>
  <si>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</si>
  <si>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</si>
  <si>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</si>
  <si>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</si>
  <si>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</si>
  <si>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</si>
  <si>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</si>
  <si>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</si>
  <si>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</si>
  <si>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</si>
  <si>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</si>
  <si>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</si>
  <si>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</si>
  <si>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</si>
  <si>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</si>
  <si>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</si>
  <si>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</si>
  <si>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</si>
  <si>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</si>
  <si>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</si>
  <si>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</si>
  <si>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</si>
  <si>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</si>
  <si>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</si>
  <si>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</si>
  <si>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</si>
  <si>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</si>
  <si>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</si>
  <si>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</si>
  <si>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</si>
  <si>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</si>
  <si>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</si>
  <si>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</si>
  <si>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</si>
  <si>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</si>
  <si>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</si>
  <si>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</si>
  <si>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</si>
  <si>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</si>
  <si>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</si>
  <si>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</si>
  <si>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</si>
  <si>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</si>
  <si>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</si>
  <si>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</si>
  <si>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</si>
  <si>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</si>
  <si>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</si>
  <si>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</si>
  <si>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</si>
  <si>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</si>
  <si>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</si>
  <si>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</si>
  <si>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</si>
  <si>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</si>
  <si>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</si>
  <si>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</si>
  <si>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</si>
  <si>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</si>
  <si>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</si>
  <si>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</si>
  <si>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</si>
  <si>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</si>
  <si>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</si>
  <si>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</si>
  <si>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</si>
  <si>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</si>
  <si>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</si>
  <si>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</si>
  <si>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</si>
  <si>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</si>
  <si>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</si>
  <si>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</si>
  <si>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</si>
  <si>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</si>
  <si>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</si>
  <si>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</si>
  <si>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</si>
  <si>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</si>
  <si>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</si>
  <si>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</si>
  <si>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</si>
  <si>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</si>
  <si>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</si>
  <si>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</si>
  <si>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</si>
  <si>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</si>
  <si>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</si>
  <si>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</si>
  <si>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</si>
  <si>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</si>
  <si>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</si>
  <si>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</si>
  <si>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</si>
  <si>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</si>
  <si>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</si>
  <si>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</si>
  <si>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</si>
  <si>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</si>
  <si>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</si>
  <si>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</si>
  <si>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</si>
  <si>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</si>
  <si>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</si>
  <si>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</si>
  <si>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</si>
  <si>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</si>
  <si>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</si>
  <si>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</si>
  <si>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</si>
  <si>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</si>
  <si>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</si>
  <si>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</si>
  <si>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</si>
  <si>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</si>
  <si>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</si>
  <si>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</si>
  <si>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</si>
  <si>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</si>
  <si>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</si>
  <si>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</si>
  <si>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</si>
  <si>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</si>
  <si>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</si>
  <si>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</si>
  <si>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</si>
  <si>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</si>
  <si>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</si>
  <si>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</si>
  <si>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</si>
  <si>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</si>
  <si>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</si>
  <si>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</si>
  <si>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</si>
  <si>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</si>
  <si>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</si>
  <si>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</si>
  <si>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</si>
  <si>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</si>
  <si>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</si>
  <si>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</si>
  <si>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</si>
  <si>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</si>
  <si>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</si>
  <si>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</si>
  <si>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</si>
  <si>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</si>
  <si>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</si>
  <si>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</si>
  <si>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</si>
  <si>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</si>
  <si>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</si>
  <si>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</si>
  <si>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</si>
  <si>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</si>
  <si>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</si>
  <si>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</si>
  <si>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</si>
  <si>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</si>
  <si>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</si>
  <si>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</si>
  <si>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</si>
  <si>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</si>
  <si>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</si>
  <si>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</si>
  <si>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</si>
  <si>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</si>
  <si>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</si>
  <si>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</si>
  <si>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</si>
  <si>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</si>
  <si>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</si>
  <si>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</si>
  <si>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</si>
  <si>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</si>
  <si>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</si>
  <si>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</si>
  <si>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</si>
  <si>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</si>
  <si>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</si>
  <si>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</si>
  <si>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</si>
  <si>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</si>
  <si>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</si>
  <si>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</si>
  <si>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</si>
  <si>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</si>
  <si>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</si>
  <si>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</si>
  <si>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</si>
  <si>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</si>
  <si>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</si>
  <si>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</si>
  <si>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</si>
  <si>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</si>
  <si>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</si>
  <si>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</si>
  <si>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</si>
  <si>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</si>
  <si>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</si>
  <si>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</si>
  <si>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</si>
  <si>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</si>
  <si>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</si>
  <si>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</si>
  <si>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</si>
  <si>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</si>
  <si>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</si>
  <si>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</si>
  <si>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</si>
  <si>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</si>
  <si>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</si>
  <si>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</si>
  <si>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</si>
  <si>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</si>
  <si>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</si>
  <si>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</si>
  <si>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</si>
  <si>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</si>
  <si>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</si>
  <si>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</si>
  <si>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</si>
  <si>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</si>
  <si>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</si>
  <si>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</si>
  <si>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</si>
  <si>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</si>
  <si>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</si>
  <si>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</si>
  <si>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</si>
  <si>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</si>
  <si>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</si>
  <si>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</si>
  <si>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</si>
  <si>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</si>
  <si>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</si>
  <si>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</si>
  <si>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</si>
  <si>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</si>
  <si>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</si>
  <si>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</si>
  <si>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</si>
  <si>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</si>
  <si>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</si>
  <si>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</si>
  <si>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</si>
  <si>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</si>
  <si>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</si>
  <si>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</si>
  <si>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</si>
  <si>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</si>
  <si>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</si>
  <si>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</si>
  <si>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</si>
  <si>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</si>
  <si>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</si>
  <si>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</si>
  <si>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</si>
  <si>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</si>
  <si>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</si>
  <si>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</si>
  <si>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</si>
  <si>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</si>
  <si>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</si>
  <si>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</si>
  <si>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</si>
  <si>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</si>
  <si>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</si>
  <si>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</si>
  <si>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</si>
  <si>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</si>
  <si>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</si>
  <si>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</si>
  <si>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</si>
  <si>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</si>
  <si>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</si>
  <si>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</si>
  <si>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</si>
  <si>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</si>
  <si>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</si>
  <si>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</si>
  <si>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</si>
  <si>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</si>
  <si>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</si>
  <si>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</si>
  <si>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</si>
  <si>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</si>
  <si>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</si>
  <si>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</si>
  <si>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</si>
  <si>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</si>
  <si>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</si>
  <si>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</si>
  <si>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</si>
  <si>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</si>
  <si>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</si>
  <si>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</si>
  <si>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</si>
  <si>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</si>
  <si>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</si>
  <si>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</si>
  <si>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</si>
  <si>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</si>
  <si>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</si>
  <si>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</si>
  <si>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</si>
  <si>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</si>
  <si>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</si>
  <si>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</si>
  <si>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</si>
  <si>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</si>
  <si>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</si>
  <si>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</si>
  <si>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</si>
  <si>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</si>
  <si>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</si>
  <si>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</si>
  <si>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</si>
  <si>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</si>
  <si>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</si>
  <si>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</si>
  <si>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</si>
  <si>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</si>
  <si>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</si>
  <si>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</si>
  <si>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</si>
  <si>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</si>
  <si>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</si>
  <si>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</si>
  <si>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</si>
  <si>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</si>
  <si>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</si>
  <si>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</si>
  <si>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</si>
  <si>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</si>
  <si>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</si>
  <si>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</si>
  <si>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</si>
  <si>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</si>
  <si>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</si>
  <si>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</si>
  <si>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</si>
  <si>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</si>
  <si>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</si>
  <si>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</si>
  <si>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</si>
  <si>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</si>
  <si>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</si>
  <si>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</si>
  <si>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</si>
  <si>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</si>
  <si>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</si>
  <si>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</si>
  <si>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</si>
  <si>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</si>
  <si>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</si>
  <si>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</si>
  <si>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</si>
  <si>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</si>
  <si>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</si>
  <si>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</si>
  <si>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</si>
  <si>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</si>
  <si>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</si>
  <si>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</si>
  <si>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</si>
  <si>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</si>
  <si>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</si>
  <si>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</si>
  <si>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</si>
  <si>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</si>
  <si>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</si>
  <si>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</si>
  <si>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</si>
  <si>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</si>
  <si>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</si>
  <si>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</si>
  <si>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</si>
  <si>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</si>
  <si>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</si>
  <si>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</si>
  <si>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</si>
  <si>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</si>
  <si>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</si>
  <si>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</si>
  <si>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</si>
  <si>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</si>
  <si>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</si>
  <si>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</si>
  <si>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</si>
  <si>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</si>
  <si>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</si>
  <si>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</si>
  <si>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</si>
  <si>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</si>
  <si>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</si>
  <si>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</si>
  <si>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</si>
  <si>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</si>
  <si>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</si>
  <si>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</si>
  <si>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</si>
  <si>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</si>
  <si>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</si>
  <si>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</si>
  <si>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</si>
  <si>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</si>
  <si>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</si>
  <si>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</si>
  <si>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</si>
  <si>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</si>
  <si>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</si>
  <si>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</si>
  <si>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</si>
  <si>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</si>
  <si>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</si>
  <si>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</si>
  <si>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</si>
  <si>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</si>
  <si>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</si>
  <si>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</si>
  <si>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</si>
  <si>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</si>
  <si>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</si>
  <si>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</si>
  <si>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</si>
  <si>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</si>
  <si>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</si>
  <si>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</si>
  <si>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</si>
  <si>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</si>
  <si>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</si>
  <si>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</si>
  <si>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</si>
  <si>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</si>
  <si>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</si>
  <si>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</si>
  <si>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</si>
  <si>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</si>
  <si>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</si>
  <si>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</si>
  <si>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</si>
  <si>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</si>
  <si>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</si>
  <si>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</si>
  <si>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</si>
  <si>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</si>
  <si>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</si>
  <si>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</si>
  <si>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</si>
  <si>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</si>
  <si>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</si>
  <si>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</si>
  <si>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</si>
  <si>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</si>
  <si>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</si>
  <si>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</si>
  <si>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</si>
  <si>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</si>
  <si>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</si>
  <si>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</si>
  <si>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</si>
  <si>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</si>
  <si>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</si>
  <si>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</si>
  <si>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</si>
  <si>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</si>
  <si>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</si>
  <si>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</si>
  <si>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</si>
  <si>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</si>
  <si>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</si>
  <si>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</si>
  <si>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</si>
  <si>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</si>
  <si>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</si>
  <si>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</si>
  <si>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</si>
  <si>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</si>
  <si>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</si>
  <si>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</si>
  <si>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</si>
  <si>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</si>
  <si>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</si>
  <si>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</si>
  <si>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</si>
  <si>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</si>
  <si>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</si>
  <si>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</si>
  <si>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</si>
  <si>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</si>
  <si>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</si>
  <si>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</si>
  <si>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</si>
  <si>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</si>
  <si>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</si>
  <si>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</si>
  <si>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</si>
  <si>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</si>
  <si>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</si>
  <si>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</si>
  <si>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</si>
  <si>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</si>
  <si>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</si>
  <si>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</si>
  <si>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</si>
  <si>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</si>
  <si>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</si>
  <si>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</si>
  <si>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</si>
  <si>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</si>
  <si>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</si>
  <si>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</si>
  <si>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</si>
  <si>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</si>
  <si>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</si>
  <si>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</si>
  <si>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</si>
  <si>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</si>
  <si>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</si>
  <si>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</si>
  <si>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</si>
  <si>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</si>
  <si>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</si>
  <si>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</si>
  <si>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</si>
  <si>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</si>
  <si>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</si>
  <si>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</si>
  <si>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</si>
  <si>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</si>
  <si>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</si>
  <si>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</si>
  <si>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</si>
  <si>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</si>
  <si>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</si>
  <si>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</si>
  <si>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</si>
  <si>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</si>
  <si>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</si>
  <si>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</si>
  <si>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</si>
  <si>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</si>
  <si>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</si>
  <si>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</si>
  <si>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</si>
  <si>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</si>
  <si>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</si>
  <si>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</si>
  <si>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</si>
  <si>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</si>
  <si>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</si>
  <si>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</si>
  <si>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</si>
  <si>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</si>
  <si>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</si>
  <si>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</si>
  <si>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</si>
  <si>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</si>
  <si>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</si>
  <si>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</si>
  <si>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</si>
  <si>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</si>
  <si>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</si>
  <si>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</si>
  <si>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</si>
  <si>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</si>
  <si>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</si>
  <si>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</si>
  <si>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</si>
  <si>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</si>
  <si>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</si>
  <si>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</si>
  <si>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</si>
  <si>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</si>
  <si>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</si>
  <si>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</si>
  <si>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</si>
  <si>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</si>
  <si>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</si>
  <si>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</si>
  <si>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</si>
  <si>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</si>
  <si>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</si>
  <si>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</si>
  <si>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</si>
  <si>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</si>
  <si>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</si>
  <si>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</si>
  <si>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</si>
  <si>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</si>
  <si>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</si>
  <si>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</si>
  <si>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</si>
  <si>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</si>
  <si>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</si>
  <si>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</si>
  <si>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</si>
  <si>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</si>
  <si>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</si>
  <si>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</si>
  <si>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</si>
  <si>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</si>
  <si>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</si>
  <si>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</si>
  <si>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</si>
  <si>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</si>
  <si>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</si>
  <si>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</si>
  <si>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</si>
  <si>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</si>
  <si>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</si>
  <si>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</si>
  <si>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</si>
  <si>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</si>
  <si>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</si>
  <si>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</si>
  <si>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</si>
  <si>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</si>
  <si>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</si>
  <si>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</si>
  <si>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</si>
  <si>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</si>
  <si>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</si>
  <si>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</si>
  <si>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</si>
  <si>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</si>
  <si>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</si>
  <si>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</si>
  <si>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</si>
  <si>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</si>
  <si>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</si>
  <si>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</si>
  <si>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</si>
  <si>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</si>
  <si>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</si>
  <si>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</si>
  <si>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</si>
  <si>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</si>
  <si>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</si>
  <si>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</si>
  <si>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</si>
  <si>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</si>
  <si>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</si>
  <si>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</si>
  <si>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</si>
  <si>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</si>
  <si>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</si>
  <si>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</si>
  <si>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</si>
  <si>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</si>
  <si>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</si>
  <si>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</si>
  <si>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</si>
  <si>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</si>
  <si>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</si>
  <si>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</si>
  <si>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</si>
  <si>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</si>
  <si>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</si>
  <si>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</si>
  <si>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</si>
  <si>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</si>
  <si>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</si>
  <si>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</si>
  <si>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</si>
  <si>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</si>
  <si>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</si>
  <si>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</si>
  <si>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</si>
  <si>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</si>
  <si>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</si>
  <si>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</si>
  <si>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</si>
  <si>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</si>
  <si>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</si>
  <si>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</si>
  <si>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</si>
  <si>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</si>
  <si>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</si>
  <si>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</si>
  <si>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</si>
  <si>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</si>
  <si>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</si>
  <si>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</si>
  <si>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</si>
  <si>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</si>
  <si>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</si>
  <si>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</si>
  <si>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</si>
  <si>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</si>
  <si>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</si>
  <si>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</si>
  <si>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</si>
  <si>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</si>
  <si>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</si>
  <si>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</si>
  <si>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</si>
  <si>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</si>
  <si>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</si>
  <si>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</si>
  <si>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</si>
  <si>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</si>
  <si>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</si>
  <si>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</si>
  <si>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</si>
  <si>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</si>
  <si>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</si>
  <si>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</si>
  <si>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</si>
  <si>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</si>
  <si>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</si>
  <si>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</si>
  <si>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</si>
  <si>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</si>
  <si>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</si>
  <si>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</si>
  <si>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</si>
  <si>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</si>
  <si>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</si>
  <si>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</si>
  <si>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</si>
  <si>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</si>
  <si>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</si>
  <si>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</si>
  <si>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</si>
  <si>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</si>
  <si>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</si>
  <si>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</si>
  <si>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</si>
  <si>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</si>
  <si>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</si>
  <si>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</si>
  <si>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</si>
  <si>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</si>
  <si>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</si>
  <si>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</si>
  <si>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</si>
  <si>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</si>
  <si>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</si>
  <si>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</si>
  <si>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</si>
  <si>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</si>
  <si>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</si>
  <si>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</si>
  <si>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</si>
  <si>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</si>
  <si>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</si>
  <si>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</si>
  <si>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</si>
  <si>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</si>
  <si>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</si>
  <si>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</si>
  <si>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</si>
  <si>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</si>
  <si>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</si>
  <si>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</si>
  <si>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</si>
  <si>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</si>
  <si>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</si>
  <si>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</si>
  <si>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</si>
  <si>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</si>
  <si>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</si>
  <si>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</si>
  <si>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</si>
  <si>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</si>
  <si>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</si>
  <si>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</si>
  <si>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</si>
  <si>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</si>
  <si>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</si>
  <si>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</si>
  <si>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</si>
  <si>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</si>
  <si>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</si>
  <si>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</si>
  <si>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</si>
  <si>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</si>
  <si>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</si>
  <si>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</si>
  <si>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</si>
  <si>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</si>
  <si>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</si>
  <si>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</si>
  <si>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</si>
  <si>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</si>
  <si>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</si>
  <si>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</si>
  <si>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</si>
  <si>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</si>
  <si>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</si>
  <si>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</si>
  <si>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</si>
  <si>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</si>
  <si>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</si>
  <si>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</si>
  <si>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</si>
  <si>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</si>
  <si>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</si>
  <si>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</si>
  <si>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</si>
  <si>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</si>
  <si>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</si>
  <si>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</si>
  <si>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</si>
  <si>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</si>
  <si>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</si>
  <si>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</si>
  <si>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</si>
  <si>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</si>
  <si>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</si>
  <si>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</si>
  <si>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</si>
  <si>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</si>
  <si>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</si>
  <si>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</si>
  <si>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</si>
  <si>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</si>
  <si>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</si>
  <si>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</si>
  <si>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</si>
  <si>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</si>
  <si>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</si>
  <si>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</si>
  <si>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</si>
  <si>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</si>
  <si>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</si>
  <si>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</si>
  <si>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</si>
  <si>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</si>
  <si>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</si>
  <si>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</si>
  <si>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</si>
  <si>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</si>
  <si>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</si>
  <si>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</si>
  <si>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</si>
  <si>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</si>
  <si>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</si>
  <si>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</si>
  <si>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</si>
  <si>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</si>
  <si>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</si>
  <si>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</si>
  <si>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</si>
  <si>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</si>
  <si>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</si>
  <si>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</si>
  <si>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</si>
  <si>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</si>
  <si>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</si>
  <si>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</si>
  <si>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</si>
  <si>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</si>
  <si>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</si>
  <si>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</si>
  <si>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</si>
  <si>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</si>
  <si>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</si>
  <si>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</si>
  <si>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</si>
  <si>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</si>
  <si>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</si>
  <si>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</si>
  <si>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</si>
  <si>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</si>
  <si>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</si>
  <si>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</si>
  <si>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</si>
  <si>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</si>
  <si>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</si>
  <si>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</si>
  <si>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</si>
  <si>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</si>
  <si>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</si>
  <si>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</si>
  <si>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</si>
  <si>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</si>
  <si>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</si>
  <si>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</si>
  <si>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</si>
  <si>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</si>
  <si>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</si>
  <si>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</si>
  <si>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</si>
  <si>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</si>
  <si>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</si>
  <si>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</si>
  <si>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</si>
  <si>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</si>
  <si>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</si>
  <si>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</si>
  <si>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</si>
  <si>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</si>
  <si>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</si>
  <si>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</si>
  <si>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</si>
  <si>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</si>
  <si>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</si>
  <si>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</si>
  <si>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</si>
  <si>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</si>
  <si>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</si>
  <si>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</si>
  <si>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</si>
  <si>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</si>
  <si>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</si>
  <si>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</si>
  <si>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</si>
  <si>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</si>
  <si>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</si>
  <si>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</si>
  <si>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</si>
  <si>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</si>
  <si>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</si>
  <si>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</si>
  <si>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</si>
  <si>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</si>
  <si>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</si>
  <si>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</si>
  <si>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</si>
  <si>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</si>
  <si>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</si>
  <si>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</si>
  <si>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</si>
  <si>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</si>
  <si>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</si>
  <si>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</si>
  <si>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</si>
  <si>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</si>
  <si>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</si>
  <si>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</si>
  <si>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</si>
  <si>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</si>
  <si>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</si>
  <si>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</si>
  <si>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</si>
  <si>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</si>
  <si>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</si>
  <si>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</si>
  <si>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</si>
  <si>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</si>
  <si>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</si>
  <si>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</si>
  <si>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</si>
  <si>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</si>
  <si>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</si>
  <si>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</si>
  <si>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</si>
  <si>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</si>
  <si>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</si>
  <si>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</si>
  <si>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</si>
  <si>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</si>
  <si>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</si>
  <si>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</si>
  <si>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</si>
  <si>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</si>
  <si>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</si>
  <si>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</si>
  <si>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</si>
  <si>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</si>
  <si>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</si>
  <si>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</si>
  <si>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</si>
  <si>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</si>
  <si>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</si>
  <si>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</si>
  <si>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</si>
  <si>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</si>
  <si>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</si>
  <si>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</si>
  <si>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</si>
  <si>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</si>
  <si>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</si>
  <si>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</si>
  <si>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</si>
  <si>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</si>
  <si>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</si>
  <si>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</si>
  <si>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</si>
  <si>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</si>
  <si>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</si>
  <si>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</si>
  <si>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</si>
  <si>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</si>
  <si>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</si>
  <si>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</si>
  <si>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</si>
  <si>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</si>
  <si>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</si>
  <si>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</si>
  <si>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</si>
  <si>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</si>
  <si>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</si>
  <si>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</si>
  <si>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</si>
  <si>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</si>
  <si>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</si>
  <si>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</si>
  <si>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</si>
  <si>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</si>
  <si>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</si>
  <si>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</si>
  <si>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</si>
  <si>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</si>
  <si>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</si>
  <si>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</si>
  <si>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</si>
  <si>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</si>
  <si>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</si>
  <si>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</si>
  <si>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</si>
  <si>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</si>
  <si>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</si>
  <si>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</si>
  <si>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</si>
  <si>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</si>
  <si>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</si>
  <si>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</si>
  <si>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</si>
  <si>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</si>
  <si>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</si>
  <si>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</si>
  <si>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</si>
  <si>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</si>
  <si>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</si>
  <si>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</si>
  <si>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</si>
  <si>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</si>
  <si>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</si>
  <si>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</si>
  <si>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</si>
  <si>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</si>
  <si>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</si>
  <si>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</si>
  <si>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</si>
  <si>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</si>
  <si>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</si>
  <si>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</si>
  <si>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</si>
  <si>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</si>
  <si>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</si>
  <si>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</si>
  <si>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</si>
  <si>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</si>
  <si>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</si>
  <si>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</si>
  <si>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</si>
  <si>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</si>
  <si>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</si>
  <si>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</si>
  <si>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</si>
  <si>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</si>
  <si>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</si>
  <si>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</si>
  <si>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</si>
  <si>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</si>
  <si>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</si>
  <si>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</si>
  <si>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</si>
  <si>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</si>
  <si>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</si>
  <si>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</si>
  <si>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</si>
  <si>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</si>
  <si>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</si>
  <si>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</si>
  <si>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</si>
  <si>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</si>
  <si>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</si>
  <si>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</si>
  <si>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</si>
  <si>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</si>
  <si>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</si>
  <si>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</si>
  <si>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</si>
  <si>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</si>
  <si>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</si>
  <si>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</si>
  <si>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</si>
  <si>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</si>
  <si>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</si>
  <si>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</si>
  <si>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</si>
  <si>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</si>
  <si>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</si>
  <si>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</si>
  <si>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</si>
  <si>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</si>
  <si>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</si>
  <si>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</si>
  <si>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</si>
  <si>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</si>
  <si>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</si>
  <si>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</si>
  <si>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</si>
  <si>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</si>
  <si>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</si>
  <si>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</si>
  <si>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</si>
  <si>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</si>
  <si>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</si>
  <si>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</si>
  <si>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</si>
  <si>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</si>
  <si>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</si>
  <si>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</si>
  <si>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</si>
  <si>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</si>
  <si>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</si>
  <si>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</si>
  <si>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</si>
  <si>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</si>
  <si>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</si>
  <si>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</si>
  <si>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</si>
  <si>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</si>
  <si>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</si>
  <si>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</si>
  <si>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</si>
  <si>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</si>
  <si>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</si>
  <si>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</si>
  <si>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</si>
  <si>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</si>
  <si>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</si>
  <si>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</si>
  <si>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</si>
  <si>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</si>
  <si>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</si>
  <si>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</si>
  <si>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</si>
  <si>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</si>
  <si>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</si>
  <si>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</si>
  <si>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</si>
  <si>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</si>
  <si>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</si>
  <si>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</si>
  <si>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</si>
  <si>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</si>
  <si>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</si>
  <si>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</si>
  <si>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</si>
  <si>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</si>
  <si>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</si>
  <si>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</si>
  <si>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</si>
  <si>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</si>
  <si>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</si>
  <si>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</si>
  <si>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</si>
  <si>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</si>
  <si>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</si>
  <si>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</si>
  <si>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</si>
  <si>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</si>
  <si>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</si>
  <si>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</si>
  <si>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</si>
  <si>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</si>
  <si>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</si>
  <si>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</si>
  <si>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</si>
  <si>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</si>
  <si>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</si>
  <si>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</si>
  <si>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</si>
  <si>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</si>
  <si>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</si>
  <si>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</si>
  <si>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</si>
  <si>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</si>
  <si>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</si>
  <si>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</si>
  <si>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</si>
  <si>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</si>
  <si>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</si>
  <si>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</si>
  <si>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</si>
  <si>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</si>
  <si>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</si>
  <si>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</si>
  <si>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</si>
  <si>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</si>
  <si>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</si>
  <si>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</si>
  <si>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</si>
  <si>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</si>
  <si>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</si>
  <si>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</si>
  <si>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</si>
  <si>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</si>
  <si>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</si>
  <si>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</si>
  <si>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</si>
  <si>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</si>
  <si>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</si>
  <si>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</si>
  <si>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</si>
  <si>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</si>
  <si>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</si>
  <si>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</si>
  <si>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</si>
  <si>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</si>
  <si>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</si>
  <si>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</si>
  <si>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</si>
  <si>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</si>
  <si>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</si>
  <si>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</si>
  <si>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</si>
  <si>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</si>
  <si>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</si>
  <si>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</si>
  <si>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</si>
  <si>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</si>
  <si>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</si>
  <si>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</si>
  <si>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</si>
  <si>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</si>
  <si>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</si>
  <si>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</si>
  <si>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</si>
  <si>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</si>
  <si>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</si>
  <si>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</si>
  <si>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</si>
  <si>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</si>
  <si>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</si>
  <si>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</si>
  <si>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</si>
  <si>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</si>
  <si>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</si>
  <si>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</si>
  <si>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</si>
  <si>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</si>
  <si>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</si>
  <si>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</si>
  <si>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</si>
  <si>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</si>
  <si>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</si>
  <si>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</si>
  <si>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</si>
  <si>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</si>
  <si>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</si>
  <si>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</si>
  <si>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</si>
  <si>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</si>
  <si>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</si>
  <si>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</si>
  <si>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</si>
  <si>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</si>
  <si>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</si>
  <si>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</si>
  <si>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</si>
  <si>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</si>
  <si>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</si>
  <si>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</si>
  <si>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</si>
  <si>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</si>
  <si>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</si>
  <si>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</si>
  <si>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</si>
  <si>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</si>
  <si>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</si>
  <si>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</si>
  <si>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</si>
  <si>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</si>
  <si>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</si>
  <si>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</si>
  <si>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</si>
  <si>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</si>
  <si>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</si>
  <si>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</si>
  <si>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</si>
  <si>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</si>
  <si>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</si>
  <si>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</si>
  <si>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</si>
  <si>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</si>
  <si>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</si>
  <si>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</si>
  <si>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</si>
  <si>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</si>
  <si>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</si>
  <si>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</si>
  <si>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</si>
  <si>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</si>
  <si>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</si>
  <si>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</si>
  <si>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</si>
  <si>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</si>
  <si>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</si>
  <si>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</si>
  <si>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</si>
  <si>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</si>
  <si>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</si>
  <si>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</si>
  <si>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</si>
  <si>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</si>
  <si>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</si>
  <si>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</si>
  <si>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</si>
  <si>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</si>
  <si>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</si>
  <si>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</si>
  <si>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</si>
  <si>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</si>
  <si>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</si>
  <si>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</si>
  <si>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</si>
  <si>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</si>
  <si>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</si>
  <si>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</si>
  <si>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</si>
  <si>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</si>
  <si>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</si>
  <si>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</si>
  <si>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</si>
  <si>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</si>
  <si>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</si>
  <si>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</si>
  <si>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</si>
  <si>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</si>
  <si>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</si>
  <si>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</si>
  <si>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</si>
  <si>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</si>
  <si>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</si>
  <si>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</si>
  <si>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</si>
  <si>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</si>
  <si>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</si>
  <si>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</si>
  <si>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</si>
  <si>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</si>
  <si>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</si>
  <si>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</si>
  <si>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</si>
  <si>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</si>
  <si>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</si>
  <si>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</si>
  <si>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</si>
  <si>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</si>
  <si>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</si>
  <si>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</si>
  <si>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</si>
  <si>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</si>
  <si>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</si>
  <si>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</si>
  <si>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</si>
  <si>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</si>
  <si>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</si>
  <si>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</si>
  <si>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</si>
  <si>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</si>
  <si>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</si>
  <si>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</si>
  <si>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</si>
  <si>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</si>
  <si>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</si>
  <si>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</si>
  <si>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</si>
  <si>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</si>
  <si>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</si>
  <si>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</si>
  <si>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</si>
  <si>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</si>
  <si>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</si>
  <si>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</si>
  <si>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</si>
  <si>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</si>
  <si>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</si>
  <si>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</si>
  <si>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</si>
  <si>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</si>
  <si>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</si>
  <si>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</si>
  <si>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</si>
  <si>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</si>
  <si>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</si>
  <si>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</si>
  <si>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</si>
  <si>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</si>
  <si>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</si>
  <si>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</si>
  <si>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</si>
  <si>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</si>
  <si>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</si>
  <si>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</si>
  <si>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</si>
  <si>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</si>
  <si>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</si>
  <si>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</si>
  <si>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</si>
  <si>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</si>
  <si>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</si>
  <si>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</si>
  <si>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</si>
  <si>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</si>
  <si>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</si>
  <si>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</si>
  <si>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</si>
  <si>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</si>
  <si>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</si>
  <si>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</si>
  <si>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</si>
  <si>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</si>
  <si>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</si>
  <si>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</si>
  <si>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</si>
  <si>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</si>
  <si>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</si>
  <si>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</si>
  <si>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</si>
  <si>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</si>
  <si>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</si>
  <si>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</si>
  <si>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</si>
  <si>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</si>
  <si>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</si>
  <si>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</si>
  <si>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</si>
  <si>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</si>
  <si>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</si>
  <si>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</si>
  <si>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</si>
  <si>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</si>
  <si>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</si>
  <si>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</si>
  <si>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</si>
  <si>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</si>
  <si>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</si>
  <si>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</si>
  <si>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</si>
  <si>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</si>
  <si>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</si>
  <si>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</si>
  <si>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</si>
  <si>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</si>
  <si>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</si>
  <si>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</si>
  <si>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</si>
  <si>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</si>
  <si>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</si>
  <si>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</si>
  <si>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</si>
  <si>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</si>
  <si>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</si>
  <si>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</si>
  <si>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</si>
  <si>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</si>
  <si>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</si>
  <si>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</si>
  <si>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</si>
  <si>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</si>
  <si>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</si>
  <si>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</si>
  <si>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</si>
  <si>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</si>
  <si>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</si>
  <si>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</si>
  <si>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</si>
  <si>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</si>
  <si>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</si>
  <si>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</si>
  <si>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</si>
  <si>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</si>
  <si>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</si>
  <si>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</si>
  <si>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</si>
  <si>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</si>
  <si>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</si>
  <si>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</si>
  <si>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</si>
  <si>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</si>
  <si>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</si>
  <si>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</si>
  <si>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</si>
  <si>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</si>
  <si>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</si>
  <si>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</si>
  <si>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</si>
  <si>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</si>
  <si>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</si>
  <si>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</si>
  <si>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</si>
  <si>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</si>
  <si>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</si>
  <si>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</si>
  <si>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</si>
  <si>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</si>
  <si>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</si>
  <si>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</si>
  <si>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</si>
  <si>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</si>
  <si>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</si>
  <si>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</si>
  <si>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</si>
  <si>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</si>
  <si>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</si>
  <si>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</si>
  <si>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</si>
  <si>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</si>
  <si>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</si>
  <si>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</si>
  <si>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</si>
  <si>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</si>
  <si>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</si>
  <si>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</si>
  <si>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</si>
  <si>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</si>
  <si>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</si>
  <si>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</si>
  <si>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</si>
  <si>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</si>
  <si>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</si>
  <si>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</si>
  <si>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</si>
  <si>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</si>
  <si>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</si>
  <si>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</si>
  <si>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</si>
  <si>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</si>
  <si>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</si>
  <si>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</si>
  <si>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</si>
  <si>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</si>
  <si>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</si>
  <si>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</si>
  <si>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</si>
  <si>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</si>
  <si>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</si>
  <si>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</si>
  <si>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</si>
  <si>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</si>
  <si>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</si>
  <si>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</si>
  <si>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</si>
  <si>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</si>
  <si>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</si>
  <si>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</si>
  <si>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</si>
  <si>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</si>
  <si>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</si>
  <si>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</si>
  <si>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</si>
  <si>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</si>
  <si>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</si>
  <si>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</si>
  <si>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</si>
  <si>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</si>
  <si>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</si>
  <si>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</si>
  <si>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</si>
  <si>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</si>
  <si>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</si>
  <si>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</si>
  <si>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</si>
  <si>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</si>
  <si>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</si>
  <si>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</si>
  <si>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</si>
  <si>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</si>
  <si>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</si>
  <si>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</si>
  <si>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</si>
  <si>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</si>
  <si>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</si>
  <si>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</si>
  <si>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</si>
  <si>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</si>
  <si>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</si>
  <si>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</si>
  <si>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</si>
  <si>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</si>
  <si>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</si>
  <si>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</si>
  <si>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</si>
  <si>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</si>
  <si>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</si>
  <si>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</si>
  <si>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</si>
  <si>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</si>
  <si>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</si>
  <si>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</si>
  <si>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</si>
  <si>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</si>
  <si>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</si>
  <si>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</si>
  <si>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</si>
  <si>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</si>
  <si>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</si>
  <si>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</si>
  <si>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</si>
  <si>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</si>
  <si>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</si>
  <si>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</si>
  <si>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</si>
  <si>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</si>
  <si>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</si>
  <si>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</si>
  <si>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</si>
  <si>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</si>
  <si>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</si>
  <si>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</si>
  <si>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</si>
  <si>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</si>
  <si>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</si>
  <si>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</si>
  <si>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</si>
  <si>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</si>
  <si>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</si>
  <si>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</si>
  <si>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</si>
  <si>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</si>
  <si>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</si>
  <si>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</si>
  <si>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</si>
  <si>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</si>
  <si>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</si>
  <si>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</si>
  <si>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</si>
  <si>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</si>
  <si>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</si>
  <si>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</si>
  <si>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</si>
  <si>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</si>
  <si>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</si>
  <si>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</si>
  <si>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</si>
  <si>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</si>
  <si>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</si>
  <si>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</si>
  <si>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</si>
  <si>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</si>
  <si>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</si>
  <si>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</si>
  <si>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</si>
  <si>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</si>
  <si>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</si>
  <si>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</si>
  <si>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</si>
  <si>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</si>
  <si>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</si>
  <si>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</si>
  <si>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</si>
  <si>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</si>
  <si>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</si>
  <si>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</si>
  <si>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</si>
  <si>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</si>
  <si>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</si>
  <si>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</si>
  <si>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</si>
  <si>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</si>
  <si>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</si>
  <si>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</si>
  <si>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</si>
  <si>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</si>
  <si>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</si>
  <si>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</si>
  <si>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</si>
  <si>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</si>
  <si>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</si>
  <si>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</si>
  <si>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</si>
  <si>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</si>
  <si>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</si>
  <si>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</si>
  <si>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</si>
  <si>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</si>
  <si>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</si>
  <si>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</si>
  <si>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</si>
  <si>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</si>
  <si>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</si>
  <si>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</si>
  <si>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</si>
  <si>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</si>
  <si>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</si>
  <si>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</si>
  <si>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</si>
  <si>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</si>
  <si>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</si>
  <si>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</si>
  <si>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</si>
  <si>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</si>
  <si>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</si>
  <si>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</si>
  <si>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</si>
  <si>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</si>
  <si>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</si>
  <si>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</si>
  <si>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</si>
  <si>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</si>
  <si>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</si>
  <si>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</si>
  <si>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</si>
  <si>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</si>
  <si>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</si>
  <si>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</si>
  <si>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</si>
  <si>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</si>
  <si>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</si>
  <si>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</si>
  <si>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</si>
  <si>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</si>
  <si>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</si>
  <si>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</si>
  <si>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</si>
  <si>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</si>
  <si>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</si>
  <si>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</si>
  <si>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</si>
  <si>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</si>
  <si>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</si>
  <si>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</si>
  <si>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</si>
  <si>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</si>
  <si>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</si>
  <si>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</si>
  <si>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</si>
  <si>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</si>
  <si>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</si>
  <si>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</si>
  <si>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</si>
  <si>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</si>
  <si>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</si>
  <si>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</si>
  <si>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</si>
  <si>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</si>
  <si>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</si>
  <si>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</si>
  <si>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</si>
  <si>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</si>
  <si>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</si>
  <si>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</si>
  <si>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</si>
  <si>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</si>
  <si>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</si>
  <si>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</si>
  <si>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</si>
  <si>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</si>
  <si>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</si>
  <si>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</si>
  <si>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</si>
  <si>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</si>
  <si>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</si>
  <si>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</si>
  <si>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</si>
  <si>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</si>
  <si>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</si>
  <si>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</si>
  <si>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</si>
  <si>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</si>
  <si>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</si>
  <si>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</si>
  <si>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</si>
  <si>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</si>
  <si>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</si>
  <si>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</si>
  <si>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</si>
  <si>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</si>
  <si>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</si>
  <si>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</si>
  <si>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</si>
  <si>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</si>
  <si>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</si>
  <si>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</si>
  <si>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</si>
  <si>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</si>
  <si>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</si>
  <si>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</si>
  <si>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</si>
  <si>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</si>
  <si>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</si>
  <si>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</si>
  <si>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</si>
  <si>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</si>
  <si>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</si>
  <si>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</si>
  <si>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</si>
  <si>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</si>
  <si>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</si>
  <si>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</si>
  <si>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</si>
  <si>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</si>
  <si>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</si>
  <si>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</si>
  <si>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</si>
  <si>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</si>
  <si>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</si>
  <si>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</si>
  <si>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</si>
  <si>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</si>
  <si>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</si>
  <si>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</si>
  <si>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</si>
  <si>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</si>
  <si>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</si>
  <si>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</si>
  <si>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</si>
  <si>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</si>
  <si>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</si>
  <si>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</si>
  <si>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</si>
  <si>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</si>
  <si>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</si>
  <si>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</si>
  <si>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</si>
  <si>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</si>
  <si>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</si>
  <si>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</si>
  <si>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</si>
  <si>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</si>
  <si>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</si>
  <si>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</si>
  <si>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</si>
  <si>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</si>
  <si>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</si>
  <si>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</si>
  <si>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</si>
  <si>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</si>
  <si>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</si>
  <si>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</si>
  <si>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</si>
  <si>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</si>
  <si>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</si>
  <si>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</si>
  <si>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</si>
  <si>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</si>
  <si>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</si>
  <si>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</si>
  <si>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</si>
  <si>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</si>
  <si>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</si>
  <si>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</si>
  <si>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</si>
  <si>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</si>
  <si>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</si>
  <si>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</si>
  <si>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</si>
  <si>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</si>
  <si>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</si>
  <si>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</si>
  <si>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</si>
  <si>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</si>
  <si>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</si>
  <si>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</si>
  <si>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</si>
  <si>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</si>
  <si>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</si>
  <si>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</si>
  <si>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</si>
  <si>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</si>
  <si>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</si>
  <si>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</si>
  <si>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</si>
  <si>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</si>
  <si>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</si>
  <si>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</si>
  <si>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</si>
  <si>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</si>
  <si>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</si>
  <si>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</si>
  <si>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</si>
  <si>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</si>
  <si>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</si>
  <si>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</si>
  <si>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</si>
  <si>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</si>
  <si>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</si>
  <si>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</si>
  <si>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</si>
  <si>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</si>
  <si>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</si>
  <si>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</si>
  <si>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</si>
  <si>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</si>
  <si>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</si>
  <si>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</si>
  <si>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</si>
  <si>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</si>
  <si>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</si>
  <si>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</si>
  <si>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</si>
  <si>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</si>
  <si>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</si>
  <si>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</si>
  <si>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</si>
  <si>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</si>
  <si>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</si>
  <si>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</si>
  <si>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</si>
  <si>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</si>
  <si>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</si>
  <si>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</si>
  <si>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</si>
  <si>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</si>
  <si>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</si>
  <si>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</si>
  <si>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</si>
  <si>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</si>
  <si>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</si>
  <si>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</si>
  <si>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</si>
  <si>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</si>
  <si>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</si>
  <si>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</si>
  <si>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</si>
  <si>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</si>
  <si>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</si>
  <si>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</si>
  <si>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</si>
  <si>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</si>
  <si>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</si>
  <si>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</si>
  <si>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</si>
  <si>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</si>
  <si>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</si>
  <si>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</si>
  <si>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</si>
  <si>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</si>
  <si>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</si>
  <si>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</si>
  <si>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</si>
  <si>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</si>
  <si>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</si>
  <si>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</si>
  <si>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</si>
  <si>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</si>
  <si>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</si>
  <si>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</si>
  <si>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</si>
  <si>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</si>
  <si>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</si>
  <si>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</si>
  <si>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</si>
  <si>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</si>
  <si>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</si>
  <si>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</si>
  <si>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</si>
  <si>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</si>
  <si>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</si>
  <si>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</si>
  <si>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</si>
  <si>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</si>
  <si>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</si>
  <si>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</si>
  <si>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</si>
  <si>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</si>
  <si>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</si>
  <si>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</si>
  <si>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</si>
  <si>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</si>
  <si>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</si>
  <si>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</si>
  <si>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</si>
  <si>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</si>
  <si>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</si>
  <si>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</si>
  <si>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</si>
  <si>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</si>
  <si>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</si>
  <si>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</si>
  <si>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</si>
  <si>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</si>
  <si>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</si>
  <si>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</si>
  <si>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</si>
  <si>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</si>
  <si>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</si>
  <si>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</si>
  <si>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</si>
  <si>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</si>
  <si>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</si>
  <si>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</si>
  <si>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</si>
  <si>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</si>
  <si>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</si>
  <si>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</si>
  <si>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</si>
  <si>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</si>
  <si>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</si>
  <si>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</si>
  <si>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</si>
  <si>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</si>
  <si>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</si>
  <si>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</si>
  <si>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</si>
  <si>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</si>
  <si>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</si>
  <si>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</si>
  <si>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</si>
  <si>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</si>
  <si>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</si>
  <si>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</si>
  <si>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</si>
  <si>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</si>
  <si>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</si>
  <si>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</si>
  <si>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</si>
  <si>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</si>
  <si>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</si>
  <si>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</si>
  <si>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</si>
  <si>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</si>
  <si>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</si>
  <si>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</si>
  <si>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</si>
  <si>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</si>
  <si>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</si>
  <si>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</si>
  <si>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</si>
  <si>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</si>
  <si>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</si>
  <si>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</si>
  <si>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</si>
  <si>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</si>
  <si>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</si>
  <si>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</si>
  <si>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</si>
  <si>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</si>
  <si>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</si>
  <si>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</si>
  <si>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</si>
  <si>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</si>
  <si>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</si>
  <si>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</si>
  <si>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</si>
  <si>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</si>
  <si>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</si>
  <si>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</si>
  <si>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</si>
  <si>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</si>
  <si>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</si>
  <si>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</si>
  <si>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</si>
  <si>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</si>
  <si>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</si>
  <si>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</si>
  <si>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</si>
  <si>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</si>
  <si>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</si>
  <si>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</si>
  <si>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</si>
  <si>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</si>
  <si>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</si>
  <si>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</si>
  <si>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</si>
  <si>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</si>
  <si>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</si>
  <si>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</si>
  <si>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</si>
  <si>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</si>
  <si>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</si>
  <si>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</si>
  <si>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</si>
  <si>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</si>
  <si>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</si>
  <si>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</si>
  <si>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</si>
  <si>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</si>
  <si>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</si>
  <si>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</si>
  <si>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</si>
  <si>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</si>
  <si>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</si>
  <si>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</si>
  <si>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</si>
  <si>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</si>
  <si>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</si>
  <si>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</si>
  <si>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</si>
  <si>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</si>
  <si>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</si>
  <si>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</si>
  <si>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</si>
  <si>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</si>
  <si>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</si>
  <si>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</si>
  <si>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</si>
  <si>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</si>
  <si>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</si>
  <si>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</si>
  <si>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</si>
  <si>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</si>
  <si>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</si>
  <si>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</si>
  <si>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</si>
  <si>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</si>
  <si>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</si>
  <si>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</si>
  <si>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</si>
  <si>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</si>
  <si>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</si>
  <si>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</si>
  <si>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</si>
  <si>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</si>
  <si>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</si>
  <si>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</si>
  <si>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</si>
  <si>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</si>
  <si>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</si>
  <si>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</si>
  <si>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</si>
  <si>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</si>
  <si>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</si>
  <si>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</si>
  <si>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</si>
  <si>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</si>
  <si>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</si>
  <si>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</si>
  <si>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</si>
  <si>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</si>
  <si>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</si>
  <si>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</si>
  <si>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</si>
  <si>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</si>
  <si>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</si>
  <si>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</si>
  <si>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</si>
  <si>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</si>
  <si>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</si>
  <si>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</si>
  <si>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</si>
  <si>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</si>
  <si>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</si>
  <si>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</si>
  <si>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</si>
  <si>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</si>
  <si>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</si>
  <si>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</si>
  <si>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</si>
  <si>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</si>
  <si>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</si>
  <si>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</si>
  <si>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</si>
  <si>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</si>
  <si>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</si>
  <si>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</si>
  <si>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</si>
  <si>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</si>
  <si>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</si>
  <si>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</si>
  <si>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</si>
  <si>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</si>
  <si>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</si>
  <si>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</si>
  <si>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</si>
  <si>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</si>
  <si>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</si>
  <si>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</si>
  <si>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</si>
  <si>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</si>
  <si>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</si>
  <si>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</si>
  <si>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</si>
  <si>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</si>
  <si>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</si>
  <si>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</si>
  <si>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</si>
  <si>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</si>
  <si>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</si>
  <si>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</si>
  <si>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</si>
  <si>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</si>
  <si>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</si>
  <si>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</si>
  <si>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</si>
  <si>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</si>
  <si>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</si>
  <si>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</si>
  <si>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</si>
  <si>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</si>
  <si>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</si>
  <si>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</si>
  <si>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</si>
  <si>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</si>
  <si>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</si>
  <si>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</si>
  <si>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</si>
  <si>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</si>
  <si>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</si>
  <si>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</si>
  <si>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</si>
  <si>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</si>
  <si>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</si>
  <si>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</si>
  <si>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</si>
  <si>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</si>
  <si>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</si>
  <si>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</si>
  <si>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</si>
  <si>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</si>
  <si>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</si>
  <si>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</si>
  <si>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</si>
  <si>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</si>
  <si>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</si>
  <si>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</si>
  <si>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</si>
  <si>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</si>
  <si>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</si>
  <si>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</si>
  <si>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</si>
  <si>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</si>
  <si>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</si>
  <si>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</si>
  <si>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</si>
  <si>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</si>
  <si>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</si>
  <si>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</si>
  <si>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</si>
  <si>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</si>
  <si>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</si>
  <si>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</si>
  <si>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</si>
  <si>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</si>
  <si>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</si>
  <si>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</si>
  <si>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</si>
  <si>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</si>
  <si>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</si>
  <si>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</si>
  <si>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</si>
  <si>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</si>
  <si>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</si>
  <si>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</si>
  <si>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</si>
  <si>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</si>
  <si>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</si>
  <si>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</si>
  <si>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</si>
  <si>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</si>
  <si>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</si>
  <si>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</si>
  <si>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</si>
  <si>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</si>
  <si>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</si>
  <si>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</si>
  <si>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</si>
  <si>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</si>
  <si>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</si>
  <si>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</si>
  <si>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</si>
  <si>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</si>
  <si>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</si>
  <si>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</si>
  <si>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</si>
  <si>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</si>
  <si>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</si>
  <si>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</si>
  <si>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</si>
  <si>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</si>
  <si>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</si>
  <si>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</si>
  <si>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</si>
  <si>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</si>
  <si>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</si>
  <si>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</si>
  <si>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</si>
  <si>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</si>
  <si>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</si>
  <si>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</si>
  <si>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</si>
  <si>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</si>
  <si>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</si>
  <si>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</si>
  <si>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</si>
  <si>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</si>
  <si>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</si>
  <si>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</si>
  <si>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</si>
  <si>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</si>
  <si>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</si>
  <si>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</si>
  <si>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</si>
  <si>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</si>
  <si>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</si>
  <si>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</si>
  <si>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</si>
  <si>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</si>
  <si>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</si>
  <si>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</si>
  <si>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</si>
  <si>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</si>
  <si>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</si>
  <si>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</si>
  <si>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</si>
  <si>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</si>
  <si>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</si>
  <si>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</si>
  <si>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</si>
  <si>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</si>
  <si>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</si>
  <si>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</si>
  <si>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</si>
  <si>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</si>
  <si>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</si>
  <si>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</si>
  <si>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</si>
  <si>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</si>
  <si>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</si>
  <si>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</si>
  <si>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</si>
  <si>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</si>
  <si>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</si>
  <si>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</si>
  <si>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</si>
  <si>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</si>
  <si>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</si>
  <si>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</si>
  <si>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</si>
  <si>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</si>
  <si>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</si>
  <si>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</si>
  <si>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</si>
  <si>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</si>
  <si>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</si>
  <si>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</si>
  <si>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</si>
  <si>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</si>
  <si>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</si>
  <si>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</si>
  <si>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</si>
  <si>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</si>
  <si>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</si>
  <si>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</si>
  <si>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</si>
  <si>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</si>
  <si>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</si>
  <si>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</si>
  <si>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</si>
  <si>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</si>
  <si>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</si>
  <si>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</si>
  <si>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</si>
  <si>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</si>
  <si>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</si>
  <si>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</si>
  <si>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</si>
  <si>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</si>
  <si>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</si>
  <si>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</si>
  <si>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</si>
  <si>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</si>
  <si>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</si>
  <si>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</si>
  <si>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</si>
  <si>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</si>
  <si>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</si>
  <si>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</si>
  <si>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</si>
  <si>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</si>
  <si>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</si>
  <si>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</si>
  <si>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</si>
  <si>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</si>
  <si>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</si>
  <si>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</si>
  <si>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</si>
  <si>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</si>
  <si>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</si>
  <si>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</si>
  <si>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</si>
  <si>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</si>
  <si>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</si>
  <si>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</si>
  <si>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</si>
  <si>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</si>
  <si>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</si>
  <si>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</si>
  <si>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</si>
  <si>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</si>
  <si>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</si>
  <si>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</si>
  <si>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</si>
  <si>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</si>
  <si>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</si>
  <si>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</si>
  <si>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</si>
  <si>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</si>
  <si>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</si>
  <si>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</si>
  <si>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</si>
  <si>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</si>
  <si>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</si>
  <si>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</si>
  <si>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</si>
  <si>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</si>
  <si>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</si>
  <si>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</si>
  <si>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</si>
  <si>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</si>
  <si>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</si>
  <si>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</si>
  <si>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</si>
  <si>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</si>
  <si>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</si>
  <si>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</si>
  <si>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</si>
  <si>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</si>
  <si>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</si>
  <si>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</si>
  <si>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</si>
  <si>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</si>
  <si>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</si>
  <si>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</si>
  <si>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</si>
  <si>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</si>
  <si>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</si>
  <si>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</si>
  <si>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</si>
  <si>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</si>
  <si>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</si>
  <si>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</si>
  <si>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</si>
  <si>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</si>
  <si>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</si>
  <si>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</si>
  <si>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</si>
  <si>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</si>
  <si>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</si>
  <si>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</si>
  <si>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</si>
  <si>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</si>
  <si>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</si>
  <si>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</si>
  <si>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</si>
  <si>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</si>
  <si>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</si>
  <si>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</si>
  <si>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</si>
  <si>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</si>
  <si>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</si>
  <si>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</si>
  <si>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</si>
  <si>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</si>
  <si>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</si>
  <si>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</si>
  <si>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</si>
  <si>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</si>
  <si>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</si>
  <si>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</si>
  <si>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</si>
  <si>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</si>
  <si>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</si>
  <si>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</si>
  <si>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</si>
  <si>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</si>
  <si>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</si>
  <si>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</si>
  <si>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</si>
  <si>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</si>
  <si>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</si>
  <si>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</si>
  <si>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</si>
  <si>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</si>
  <si>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</si>
  <si>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</si>
  <si>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</si>
  <si>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</si>
  <si>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</si>
  <si>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</si>
  <si>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</si>
  <si>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</si>
  <si>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</si>
  <si>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</si>
  <si>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</si>
  <si>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</si>
  <si>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</si>
  <si>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</si>
  <si>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</si>
  <si>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</si>
  <si>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</si>
  <si>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</si>
  <si>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</si>
  <si>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</si>
  <si>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</si>
  <si>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</si>
  <si>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</si>
  <si>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</si>
  <si>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</si>
  <si>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</si>
  <si>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</si>
  <si>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</si>
  <si>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</si>
  <si>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</si>
  <si>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</si>
  <si>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</si>
  <si>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</si>
  <si>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</si>
  <si>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</si>
  <si>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</si>
  <si>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</si>
  <si>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</si>
  <si>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</si>
  <si>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</si>
  <si>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</si>
  <si>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</si>
  <si>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</si>
  <si>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</si>
  <si>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</si>
  <si>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</si>
  <si>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</si>
  <si>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</si>
  <si>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</si>
  <si>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</si>
  <si>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</si>
  <si>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</si>
  <si>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</si>
  <si>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</si>
  <si>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</si>
  <si>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</si>
  <si>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</si>
  <si>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</si>
  <si>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</si>
  <si>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</si>
  <si>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</si>
  <si>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</si>
  <si>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</si>
  <si>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</si>
  <si>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</si>
  <si>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</si>
  <si>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</si>
  <si>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</si>
  <si>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</si>
  <si>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</si>
  <si>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</si>
  <si>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</si>
  <si>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</si>
  <si>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</si>
  <si>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</si>
  <si>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</si>
  <si>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</si>
  <si>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</si>
  <si>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</si>
  <si>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</si>
  <si>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</si>
  <si>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</si>
  <si>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</si>
  <si>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</si>
  <si>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</si>
  <si>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</si>
  <si>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</si>
  <si>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</si>
  <si>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</si>
  <si>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</si>
  <si>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</si>
  <si>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</si>
  <si>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</si>
  <si>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</si>
  <si>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</si>
  <si>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</si>
  <si>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</si>
  <si>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</si>
  <si>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</si>
  <si>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</si>
  <si>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</si>
  <si>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</si>
  <si>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</si>
  <si>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</si>
  <si>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</si>
  <si>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</si>
  <si>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</si>
  <si>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</si>
  <si>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</si>
  <si>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</si>
  <si>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</si>
  <si>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</si>
  <si>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</si>
  <si>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</si>
  <si>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</si>
  <si>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</si>
  <si>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</si>
  <si>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</si>
  <si>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</si>
  <si>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</si>
  <si>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</si>
  <si>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</si>
  <si>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</si>
  <si>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</si>
  <si>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</si>
  <si>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</si>
  <si>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</si>
  <si>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</si>
  <si>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</si>
  <si>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</si>
  <si>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</si>
  <si>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</si>
  <si>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</si>
  <si>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</si>
  <si>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</si>
  <si>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</si>
  <si>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</si>
  <si>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</si>
  <si>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</si>
  <si>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</si>
  <si>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</si>
  <si>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</si>
  <si>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</si>
  <si>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</si>
  <si>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</si>
  <si>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</si>
  <si>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</si>
  <si>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</si>
  <si>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</si>
  <si>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</si>
  <si>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</si>
  <si>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</si>
  <si>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</si>
  <si>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</si>
  <si>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</si>
  <si>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</si>
  <si>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</si>
  <si>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</si>
  <si>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</si>
  <si>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</si>
  <si>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</si>
  <si>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</si>
  <si>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</si>
  <si>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</si>
  <si>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</si>
  <si>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</si>
  <si>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</si>
  <si>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</si>
  <si>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</si>
  <si>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</si>
  <si>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</si>
  <si>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</si>
  <si>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</si>
  <si>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</si>
  <si>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</si>
  <si>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</si>
  <si>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</si>
  <si>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</si>
  <si>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</si>
  <si>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</si>
  <si>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</si>
  <si>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</si>
  <si>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</si>
  <si>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</si>
  <si>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</si>
  <si>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</si>
  <si>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</si>
  <si>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</si>
  <si>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</si>
  <si>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</si>
  <si>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</si>
  <si>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</si>
  <si>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</si>
  <si>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</si>
  <si>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</si>
  <si>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</si>
  <si>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</si>
  <si>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</si>
  <si>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</si>
  <si>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</si>
  <si>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</si>
  <si>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</si>
  <si>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</si>
  <si>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</si>
  <si>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</si>
  <si>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</si>
  <si>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</si>
  <si>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</si>
  <si>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</si>
  <si>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</si>
  <si>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</si>
  <si>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</si>
  <si>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</si>
  <si>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</si>
  <si>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</si>
  <si>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</si>
  <si>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</si>
  <si>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</si>
  <si>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</si>
  <si>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</si>
  <si>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</si>
  <si>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</si>
  <si>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</si>
  <si>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</si>
  <si>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</si>
  <si>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</si>
  <si>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</si>
  <si>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</si>
  <si>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</si>
  <si>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</si>
  <si>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</si>
  <si>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</si>
  <si>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</si>
  <si>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</si>
  <si>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</si>
  <si>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</si>
  <si>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</si>
  <si>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</si>
  <si>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</si>
  <si>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</si>
  <si>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</si>
  <si>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</si>
  <si>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</si>
  <si>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</si>
  <si>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</si>
  <si>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</si>
  <si>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</si>
  <si>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</si>
  <si>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</si>
  <si>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</si>
  <si>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</si>
  <si>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</si>
  <si>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</si>
  <si>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</si>
  <si>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</si>
  <si>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</si>
  <si>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</si>
  <si>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</si>
  <si>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</si>
  <si>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</si>
  <si>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</si>
  <si>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</si>
  <si>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</si>
  <si>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</si>
  <si>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</si>
  <si>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</si>
  <si>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</si>
  <si>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</si>
  <si>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</si>
  <si>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</si>
  <si>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</si>
  <si>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</si>
  <si>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</si>
  <si>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</si>
  <si>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</si>
  <si>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</si>
  <si>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</si>
  <si>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</si>
  <si>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</si>
  <si>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</si>
  <si>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</si>
  <si>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</si>
  <si>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</si>
  <si>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</si>
  <si>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</si>
  <si>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</si>
  <si>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</si>
  <si>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</si>
  <si>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</si>
  <si>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</si>
  <si>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</si>
  <si>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</si>
  <si>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</si>
  <si>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</si>
  <si>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</si>
  <si>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</si>
  <si>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</si>
  <si>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</si>
  <si>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</si>
  <si>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</si>
  <si>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</si>
  <si>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</si>
  <si>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</si>
  <si>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</si>
  <si>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</si>
  <si>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</si>
  <si>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</si>
  <si>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</si>
  <si>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</si>
  <si>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</si>
  <si>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</si>
  <si>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</si>
  <si>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</si>
  <si>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</si>
  <si>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</si>
  <si>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</si>
  <si>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</si>
  <si>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</si>
  <si>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</si>
  <si>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</si>
  <si>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</si>
  <si>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</si>
  <si>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</si>
  <si>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</si>
  <si>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</si>
  <si>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</si>
  <si>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</si>
  <si>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</si>
  <si>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</si>
  <si>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</si>
  <si>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</si>
  <si>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</si>
  <si>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</si>
  <si>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</si>
  <si>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</si>
  <si>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</si>
  <si>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</si>
  <si>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</si>
  <si>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</si>
  <si>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</si>
  <si>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</si>
  <si>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</si>
  <si>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</si>
  <si>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</si>
  <si>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</si>
  <si>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</si>
  <si>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</si>
  <si>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</si>
  <si>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</si>
  <si>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</si>
  <si>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</si>
  <si>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</si>
  <si>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</si>
  <si>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</si>
  <si>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</si>
  <si>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</si>
  <si>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</si>
  <si>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</si>
  <si>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</si>
  <si>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</si>
  <si>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</si>
  <si>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</si>
  <si>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</si>
  <si>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</si>
  <si>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</si>
  <si>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</si>
  <si>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</si>
  <si>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</si>
  <si>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</si>
  <si>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</si>
  <si>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</si>
  <si>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</si>
  <si>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</si>
  <si>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</si>
  <si>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</si>
  <si>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</si>
  <si>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</si>
  <si>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</si>
  <si>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</si>
  <si>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</si>
  <si>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</si>
  <si>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</si>
  <si>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</si>
  <si>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</si>
  <si>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</si>
  <si>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</si>
  <si>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</si>
  <si>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</si>
  <si>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</si>
  <si>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</si>
  <si>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</si>
  <si>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</si>
  <si>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</si>
  <si>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</si>
  <si>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</si>
  <si>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</si>
  <si>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</si>
  <si>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</si>
  <si>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</si>
  <si>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</si>
  <si>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</si>
  <si>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</si>
  <si>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</si>
  <si>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</si>
  <si>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</si>
  <si>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</si>
  <si>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</si>
  <si>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</si>
  <si>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</si>
  <si>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</si>
  <si>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</si>
  <si>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</si>
  <si>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</si>
  <si>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</si>
  <si>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</si>
  <si>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</si>
  <si>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</si>
  <si>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</si>
  <si>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</si>
  <si>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</si>
  <si>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</si>
  <si>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</si>
  <si>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</si>
  <si>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</si>
  <si>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</si>
  <si>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</si>
  <si>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</si>
  <si>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</si>
  <si>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</si>
  <si>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</si>
  <si>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</si>
  <si>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</si>
  <si>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</si>
  <si>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</si>
  <si>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</si>
  <si>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</si>
  <si>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</si>
  <si>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</si>
  <si>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</si>
  <si>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</si>
  <si>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</si>
  <si>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</si>
  <si>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</si>
  <si>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</si>
  <si>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</si>
  <si>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</si>
  <si>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</si>
  <si>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</si>
  <si>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</si>
  <si>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</si>
  <si>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</si>
  <si>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</si>
  <si>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</si>
  <si>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</si>
  <si>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</si>
  <si>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</si>
  <si>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</si>
  <si>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</si>
  <si>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</si>
  <si>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</si>
  <si>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</si>
  <si>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</si>
  <si>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</si>
  <si>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</si>
  <si>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</si>
  <si>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</si>
  <si>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</si>
  <si>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</si>
  <si>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</si>
  <si>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</si>
  <si>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</si>
  <si>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</si>
  <si>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</si>
  <si>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</si>
  <si>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</si>
  <si>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</si>
  <si>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</si>
  <si>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</si>
  <si>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</si>
  <si>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</si>
  <si>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</si>
  <si>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</si>
  <si>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</si>
  <si>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</si>
  <si>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</si>
  <si>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</si>
  <si>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</si>
  <si>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</si>
  <si>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</si>
  <si>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</si>
  <si>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</si>
  <si>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</si>
  <si>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</si>
  <si>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</si>
  <si>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</si>
  <si>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</si>
  <si>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</si>
  <si>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</si>
  <si>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</si>
  <si>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</si>
  <si>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</si>
  <si>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</si>
  <si>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</si>
  <si>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</si>
  <si>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</si>
  <si>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</si>
  <si>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</si>
  <si>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</si>
  <si>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</si>
  <si>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</si>
  <si>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</si>
  <si>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</si>
  <si>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</si>
  <si>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</si>
  <si>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</si>
  <si>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</si>
  <si>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</si>
  <si>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</si>
  <si>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</si>
  <si>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</si>
  <si>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</si>
  <si>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</si>
  <si>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</si>
  <si>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</si>
  <si>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</si>
  <si>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</si>
  <si>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</si>
  <si>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</si>
  <si>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</si>
  <si>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</si>
  <si>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</si>
  <si>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</si>
  <si>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</si>
  <si>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</si>
  <si>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</si>
  <si>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</si>
  <si>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</si>
  <si>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</si>
  <si>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</si>
  <si>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</si>
  <si>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</si>
  <si>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</si>
  <si>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</si>
  <si>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</si>
  <si>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</si>
  <si>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</si>
  <si>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</si>
  <si>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</si>
  <si>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</si>
  <si>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</si>
  <si>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</si>
  <si>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</si>
  <si>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</si>
  <si>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</si>
  <si>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</si>
  <si>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</si>
  <si>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</si>
  <si>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</si>
  <si>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</si>
  <si>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</si>
  <si>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</si>
  <si>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</si>
  <si>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</si>
  <si>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</si>
  <si>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</si>
  <si>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</si>
  <si>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</si>
  <si>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</si>
  <si>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</si>
  <si>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</si>
  <si>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</si>
  <si>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</si>
  <si>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</si>
  <si>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</si>
  <si>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</si>
  <si>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</si>
  <si>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</si>
  <si>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</si>
  <si>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</si>
  <si>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</si>
  <si>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</si>
  <si>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</si>
  <si>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</si>
  <si>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</si>
  <si>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</si>
  <si>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</si>
  <si>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</si>
  <si>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</si>
  <si>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</si>
  <si>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</si>
  <si>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</si>
  <si>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</si>
  <si>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</si>
  <si>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</si>
  <si>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</si>
  <si>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</si>
  <si>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</si>
  <si>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</si>
  <si>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</si>
  <si>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</si>
  <si>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</si>
  <si>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</si>
  <si>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</si>
  <si>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</si>
  <si>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</si>
  <si>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</si>
  <si>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</si>
  <si>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</si>
  <si>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</si>
  <si>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</si>
  <si>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</si>
  <si>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</si>
  <si>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</si>
  <si>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</si>
  <si>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</si>
  <si>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</si>
  <si>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</si>
  <si>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</si>
  <si>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</si>
  <si>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</si>
  <si>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</si>
  <si>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</si>
  <si>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</si>
  <si>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</si>
  <si>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</si>
  <si>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</si>
  <si>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</si>
  <si>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</si>
  <si>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</si>
  <si>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</si>
  <si>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</si>
  <si>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</si>
  <si>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</si>
  <si>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</si>
  <si>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</si>
  <si>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</si>
  <si>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</si>
  <si>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</si>
  <si>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</si>
  <si>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</si>
  <si>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</si>
  <si>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</si>
  <si>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</si>
  <si>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</si>
  <si>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</si>
  <si>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</si>
  <si>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</si>
  <si>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</si>
  <si>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</si>
  <si>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</si>
  <si>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</si>
  <si>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</si>
  <si>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</si>
  <si>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</si>
  <si>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</si>
  <si>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</si>
  <si>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</si>
  <si>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</si>
  <si>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</si>
  <si>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</si>
  <si>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</si>
  <si>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</si>
  <si>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</si>
  <si>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</si>
  <si>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</si>
  <si>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</si>
  <si>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</si>
  <si>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</si>
  <si>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</si>
  <si>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</si>
  <si>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</si>
  <si>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</si>
  <si>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</si>
  <si>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</si>
  <si>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</si>
  <si>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</si>
  <si>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</si>
  <si>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</si>
  <si>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</si>
  <si>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</si>
  <si>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</si>
  <si>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</si>
  <si>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</si>
  <si>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</si>
  <si>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</si>
  <si>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</si>
  <si>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</si>
  <si>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</si>
  <si>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</si>
  <si>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</si>
  <si>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</si>
  <si>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</si>
  <si>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</si>
  <si>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</si>
  <si>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</si>
  <si>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</si>
  <si>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</si>
  <si>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</si>
  <si>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</si>
  <si>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</si>
  <si>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</si>
  <si>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</si>
  <si>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</si>
  <si>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</si>
  <si>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</si>
  <si>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</si>
  <si>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</si>
  <si>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</si>
  <si>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</si>
  <si>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</si>
  <si>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</si>
  <si>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</si>
  <si>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</si>
  <si>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</si>
  <si>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</si>
  <si>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</si>
  <si>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</si>
  <si>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</si>
  <si>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</si>
  <si>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</si>
  <si>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</si>
  <si>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</si>
  <si>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</si>
  <si>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</si>
  <si>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</si>
  <si>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</si>
  <si>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</si>
  <si>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</si>
  <si>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</si>
  <si>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</si>
  <si>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</si>
  <si>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</si>
  <si>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</si>
  <si>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</si>
  <si>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</si>
  <si>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</si>
  <si>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</si>
  <si>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</si>
  <si>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</si>
  <si>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</si>
  <si>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</si>
  <si>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</si>
  <si>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</si>
  <si>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</si>
  <si>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</si>
  <si>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</si>
  <si>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</si>
  <si>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</si>
  <si>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</si>
  <si>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</si>
  <si>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</si>
  <si>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</si>
  <si>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</si>
  <si>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</si>
  <si>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</si>
  <si>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</si>
  <si>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</si>
  <si>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</si>
  <si>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</si>
  <si>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</si>
  <si>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</si>
  <si>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</si>
  <si>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</si>
  <si>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</si>
  <si>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</si>
  <si>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</si>
  <si>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</si>
  <si>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</si>
  <si>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</si>
  <si>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</si>
  <si>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</si>
  <si>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</si>
  <si>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</si>
  <si>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</si>
  <si>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</si>
  <si>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</si>
  <si>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</si>
  <si>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</si>
  <si>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</si>
  <si>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</si>
  <si>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</si>
  <si>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</si>
  <si>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</si>
  <si>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</si>
  <si>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</si>
  <si>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</si>
  <si>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</si>
  <si>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</si>
  <si>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</si>
  <si>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</si>
  <si>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</si>
  <si>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</si>
  <si>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</si>
  <si>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</si>
  <si>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</si>
  <si>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</si>
  <si>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</si>
  <si>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</si>
  <si>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</si>
  <si>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</si>
  <si>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</si>
  <si>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</si>
  <si>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</si>
  <si>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</si>
  <si>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</si>
  <si>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</si>
  <si>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</si>
  <si>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</si>
  <si>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</si>
  <si>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</si>
  <si>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</si>
  <si>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</si>
  <si>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</si>
  <si>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</si>
  <si>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</si>
  <si>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</si>
  <si>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</si>
  <si>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</si>
  <si>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</si>
  <si>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</si>
  <si>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</si>
  <si>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</si>
  <si>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</si>
  <si>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</si>
  <si>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</si>
  <si>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</si>
  <si>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</si>
  <si>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</si>
  <si>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</si>
  <si>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</si>
  <si>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</si>
  <si>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</si>
  <si>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</si>
  <si>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</si>
  <si>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</si>
  <si>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</si>
  <si>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</si>
  <si>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</si>
  <si>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</si>
  <si>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</si>
  <si>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</si>
  <si>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</si>
  <si>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</si>
  <si>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</si>
  <si>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</si>
  <si>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</si>
  <si>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</si>
  <si>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</si>
  <si>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</si>
  <si>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</si>
  <si>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</si>
  <si>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</si>
  <si>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</si>
  <si>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</si>
  <si>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</si>
  <si>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</si>
  <si>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</si>
  <si>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</si>
  <si>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</si>
  <si>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</si>
  <si>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</si>
  <si>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</si>
  <si>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</si>
  <si>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</si>
  <si>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</si>
  <si>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</si>
  <si>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</si>
  <si>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</si>
  <si>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</si>
  <si>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</si>
  <si>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</si>
  <si>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</si>
  <si>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</si>
  <si>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</si>
  <si>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</si>
  <si>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</si>
  <si>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</si>
  <si>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</si>
  <si>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</si>
  <si>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</si>
  <si>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</si>
  <si>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</si>
  <si>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</si>
  <si>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</si>
  <si>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</si>
  <si>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</si>
  <si>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</si>
  <si>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</si>
  <si>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</si>
  <si>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</si>
  <si>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</si>
  <si>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</si>
  <si>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</si>
  <si>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</si>
  <si>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</si>
  <si>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</si>
  <si>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</si>
  <si>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</si>
  <si>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</si>
  <si>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</si>
  <si>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</si>
  <si>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</si>
  <si>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</si>
  <si>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</si>
  <si>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</si>
  <si>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</si>
  <si>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</si>
  <si>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</si>
  <si>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</si>
  <si>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</si>
  <si>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</si>
  <si>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</si>
  <si>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</si>
  <si>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</si>
  <si>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</si>
  <si>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</si>
  <si>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</si>
  <si>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</si>
  <si>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</si>
  <si>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</si>
  <si>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</si>
  <si>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</si>
  <si>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</si>
  <si>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</si>
  <si>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</si>
  <si>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</si>
  <si>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</si>
  <si>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</si>
  <si>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</si>
  <si>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</si>
  <si>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</si>
  <si>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</si>
  <si>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</si>
  <si>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</si>
  <si>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</si>
  <si>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</si>
  <si>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</si>
  <si>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</si>
  <si>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</si>
  <si>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</si>
  <si>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</si>
  <si>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</si>
  <si>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</si>
  <si>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</si>
  <si>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</si>
  <si>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</si>
  <si>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</si>
  <si>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</si>
  <si>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</si>
  <si>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</si>
  <si>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</si>
  <si>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</si>
  <si>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</si>
  <si>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</si>
  <si>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</si>
  <si>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</si>
  <si>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</si>
  <si>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</si>
  <si>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</si>
  <si>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</si>
  <si>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</si>
  <si>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</si>
  <si>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</si>
  <si>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</si>
  <si>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</si>
  <si>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</si>
  <si>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</si>
  <si>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</si>
  <si>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</si>
  <si>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</si>
  <si>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</si>
  <si>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</si>
  <si>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</si>
  <si>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</si>
  <si>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</si>
  <si>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</si>
  <si>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</si>
  <si>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</si>
  <si>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</si>
  <si>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</si>
  <si>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</si>
  <si>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</si>
  <si>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</si>
  <si>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</si>
  <si>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</si>
  <si>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</si>
  <si>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</si>
  <si>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</si>
  <si>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</si>
  <si>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</si>
  <si>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</si>
  <si>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</si>
  <si>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</si>
  <si>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</si>
  <si>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</si>
  <si>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</si>
  <si>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</si>
  <si>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</si>
  <si>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</si>
  <si>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</si>
  <si>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</si>
  <si>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</si>
  <si>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</si>
  <si>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</si>
  <si>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</si>
  <si>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</si>
  <si>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</si>
  <si>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</si>
  <si>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</si>
  <si>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</si>
  <si>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</si>
  <si>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</si>
  <si>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</si>
  <si>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</si>
  <si>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</si>
  <si>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</si>
  <si>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</si>
  <si>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</si>
  <si>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</si>
  <si>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</si>
  <si>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</si>
  <si>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</si>
  <si>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</si>
  <si>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</si>
  <si>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</si>
  <si>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</si>
  <si>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</si>
  <si>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</si>
  <si>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</si>
  <si>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</si>
  <si>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</si>
  <si>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</si>
  <si>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</si>
  <si>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</si>
  <si>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</si>
  <si>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</si>
  <si>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</si>
  <si>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</si>
  <si>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</si>
  <si>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</si>
  <si>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</si>
  <si>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</si>
  <si>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</si>
  <si>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</si>
  <si>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</si>
  <si>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</si>
  <si>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</si>
  <si>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</si>
  <si>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</si>
  <si>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</si>
  <si>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</si>
  <si>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</si>
  <si>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</si>
  <si>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</si>
  <si>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</si>
  <si>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</si>
  <si>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</si>
  <si>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</si>
  <si>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</si>
  <si>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</si>
  <si>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</si>
  <si>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</si>
  <si>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</si>
  <si>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</si>
  <si>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</si>
  <si>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</si>
  <si>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</si>
  <si>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</si>
  <si>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</si>
  <si>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</si>
  <si>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</si>
  <si>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</si>
  <si>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</si>
  <si>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</si>
  <si>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</si>
  <si>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</si>
  <si>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</si>
  <si>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</si>
  <si>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</si>
  <si>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</si>
  <si>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</si>
  <si>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</si>
  <si>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</si>
  <si>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</si>
  <si>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</si>
  <si>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</si>
  <si>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</si>
  <si>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</si>
  <si>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</si>
  <si>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</si>
  <si>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</si>
  <si>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</si>
  <si>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</si>
  <si>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</si>
  <si>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</si>
  <si>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</si>
  <si>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</si>
  <si>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</si>
  <si>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</si>
  <si>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</si>
  <si>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</si>
  <si>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</si>
  <si>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</si>
  <si>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</si>
  <si>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</si>
  <si>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</si>
  <si>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</si>
  <si>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</si>
  <si>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</si>
  <si>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</si>
  <si>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</si>
  <si>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</si>
  <si>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</si>
  <si>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</si>
  <si>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</si>
  <si>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</si>
  <si>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</si>
  <si>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</si>
  <si>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</si>
  <si>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</si>
  <si>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</si>
  <si>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</si>
  <si>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</si>
  <si>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</si>
  <si>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</si>
  <si>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</si>
  <si>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</si>
  <si>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</si>
  <si>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</si>
  <si>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</si>
  <si>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</si>
  <si>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</si>
  <si>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</si>
  <si>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</si>
  <si>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</si>
  <si>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</si>
  <si>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</si>
  <si>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</si>
  <si>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</si>
  <si>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</si>
  <si>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</si>
  <si>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</si>
  <si>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</si>
  <si>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</si>
  <si>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</si>
  <si>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</si>
  <si>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</si>
  <si>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</si>
  <si>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</si>
  <si>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</si>
  <si>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</si>
  <si>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</si>
  <si>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</si>
  <si>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</si>
  <si>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</si>
  <si>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</si>
  <si>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</si>
  <si>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</si>
  <si>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</si>
  <si>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</si>
  <si>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</si>
  <si>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</si>
  <si>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</si>
  <si>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</si>
  <si>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</si>
  <si>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</si>
  <si>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</si>
  <si>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</si>
  <si>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</si>
  <si>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</si>
  <si>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</si>
  <si>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</si>
  <si>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</si>
  <si>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</si>
  <si>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</si>
  <si>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</si>
  <si>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</si>
  <si>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</si>
  <si>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</si>
  <si>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</si>
  <si>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</si>
  <si>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</si>
  <si>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</si>
  <si>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</si>
  <si>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</si>
  <si>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</si>
  <si>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</si>
  <si>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</si>
  <si>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</si>
  <si>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</si>
  <si>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</si>
  <si>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</si>
  <si>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</si>
  <si>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</si>
  <si>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</si>
  <si>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</si>
  <si>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</si>
  <si>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</si>
  <si>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</si>
  <si>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</si>
  <si>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</si>
  <si>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</si>
  <si>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</si>
  <si>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</si>
  <si>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</si>
  <si>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</si>
  <si>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</si>
  <si>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</si>
  <si>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</si>
  <si>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</si>
  <si>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</si>
  <si>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</si>
  <si>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</si>
  <si>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</si>
  <si>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</si>
  <si>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</si>
  <si>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</si>
  <si>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</si>
  <si>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</si>
  <si>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</si>
  <si>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</si>
  <si>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</si>
  <si>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</si>
  <si>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</si>
  <si>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</si>
  <si>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</si>
  <si>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</si>
  <si>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</si>
  <si>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</si>
  <si>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</si>
  <si>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</si>
  <si>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</si>
  <si>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</si>
  <si>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</si>
  <si>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</si>
  <si>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</si>
  <si>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</si>
  <si>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</si>
  <si>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</si>
  <si>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</si>
  <si>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</si>
  <si>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</si>
  <si>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</si>
  <si>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</si>
  <si>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</si>
  <si>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</si>
  <si>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</si>
  <si>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</si>
  <si>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</si>
  <si>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</si>
  <si>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</si>
  <si>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</si>
  <si>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</si>
  <si>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</si>
  <si>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</si>
  <si>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</si>
  <si>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</si>
  <si>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</si>
  <si>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</si>
  <si>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</si>
  <si>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</si>
  <si>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</si>
  <si>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</si>
  <si>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</si>
  <si>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</si>
  <si>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</si>
  <si>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</si>
  <si>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</si>
  <si>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</si>
  <si>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</si>
  <si>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</si>
  <si>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</si>
  <si>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</si>
  <si>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</si>
  <si>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</si>
  <si>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</si>
  <si>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</si>
  <si>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</si>
  <si>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</si>
  <si>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</si>
  <si>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</si>
  <si>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</si>
  <si>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</si>
  <si>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</si>
  <si>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</si>
  <si>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</si>
  <si>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</si>
  <si>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</si>
  <si>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</si>
  <si>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</si>
  <si>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</si>
  <si>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</si>
  <si>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</si>
  <si>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</si>
  <si>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</si>
  <si>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</si>
  <si>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</si>
  <si>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</si>
  <si>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</si>
  <si>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</si>
  <si>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</si>
  <si>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</si>
  <si>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</si>
  <si>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</si>
  <si>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</si>
  <si>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</si>
  <si>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</si>
  <si>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</si>
  <si>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</si>
  <si>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</si>
  <si>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</si>
  <si>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</si>
  <si>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</si>
  <si>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</si>
  <si>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</si>
  <si>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</si>
  <si>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</si>
  <si>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</si>
  <si>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</si>
  <si>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</si>
  <si>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</si>
  <si>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</si>
  <si>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</si>
  <si>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</si>
  <si>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</si>
  <si>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</si>
  <si>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</si>
  <si>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</si>
  <si>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</si>
  <si>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</si>
  <si>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</si>
  <si>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</si>
  <si>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</si>
  <si>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</si>
  <si>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</si>
  <si>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</si>
  <si>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</si>
  <si>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</si>
  <si>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</si>
  <si>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</si>
  <si>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</si>
  <si>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</si>
  <si>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</si>
  <si>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</si>
  <si>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</si>
  <si>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</si>
  <si>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</si>
  <si>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</si>
  <si>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</si>
  <si>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</si>
  <si>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</si>
  <si>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</si>
  <si>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</si>
  <si>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</si>
  <si>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</si>
  <si>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</si>
  <si>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</si>
  <si>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</si>
  <si>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</si>
  <si>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</si>
  <si>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</si>
  <si>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</si>
  <si>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</si>
  <si>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</si>
  <si>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</si>
  <si>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</si>
  <si>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</si>
  <si>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</si>
  <si>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</si>
  <si>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</si>
  <si>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</si>
  <si>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</si>
  <si>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</si>
  <si>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</si>
  <si>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</si>
  <si>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</si>
  <si>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</si>
  <si>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</si>
  <si>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</si>
  <si>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</si>
  <si>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</si>
  <si>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</si>
  <si>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</si>
  <si>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</si>
  <si>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</si>
  <si>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</si>
  <si>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</si>
  <si>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</si>
  <si>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</si>
  <si>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</si>
  <si>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</si>
  <si>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</si>
  <si>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</si>
  <si>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</si>
  <si>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</si>
  <si>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</si>
  <si>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</si>
  <si>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</si>
  <si>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</si>
  <si>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</si>
  <si>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</si>
  <si>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</si>
  <si>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</si>
  <si>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</si>
  <si>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</si>
  <si>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</si>
  <si>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</si>
  <si>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</si>
  <si>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</si>
  <si>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</si>
  <si>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</si>
  <si>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</si>
  <si>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</si>
  <si>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</si>
  <si>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</si>
  <si>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</si>
  <si>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</si>
  <si>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</si>
  <si>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</si>
  <si>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</si>
  <si>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</si>
  <si>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</si>
  <si>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</si>
  <si>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</si>
  <si>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</si>
  <si>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</si>
  <si>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</si>
  <si>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</si>
  <si>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</si>
  <si>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</si>
  <si>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</si>
  <si>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</si>
  <si>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</si>
  <si>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</si>
  <si>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</si>
  <si>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</si>
  <si>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</si>
  <si>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</si>
  <si>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</si>
  <si>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</si>
  <si>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</si>
  <si>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</si>
  <si>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</si>
  <si>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</si>
  <si>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</si>
  <si>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</si>
  <si>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</si>
  <si>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</si>
  <si>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</si>
  <si>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</si>
  <si>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</si>
  <si>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</si>
  <si>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</si>
  <si>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</si>
  <si>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</si>
  <si>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</si>
  <si>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</si>
  <si>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</si>
  <si>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</si>
  <si>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</si>
  <si>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</si>
  <si>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</si>
  <si>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</si>
  <si>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</si>
  <si>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</si>
  <si>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</si>
  <si>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</si>
  <si>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</si>
  <si>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</si>
  <si>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</si>
  <si>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</si>
  <si>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</si>
  <si>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</si>
  <si>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</si>
  <si>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</si>
  <si>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</si>
  <si>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</si>
  <si>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</si>
  <si>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</si>
  <si>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</si>
  <si>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</si>
  <si>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</si>
  <si>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</si>
  <si>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</si>
  <si>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</si>
  <si>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</si>
  <si>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</si>
  <si>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</si>
  <si>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</si>
  <si>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</si>
  <si>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</si>
  <si>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</si>
  <si>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</si>
  <si>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</si>
  <si>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</si>
  <si>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</si>
  <si>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</si>
  <si>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</si>
  <si>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</si>
  <si>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</si>
  <si>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</si>
  <si>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</si>
  <si>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</si>
  <si>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</si>
  <si>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</si>
  <si>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</si>
  <si>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</si>
  <si>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</si>
  <si>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</si>
  <si>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</si>
  <si>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</si>
  <si>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</si>
  <si>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</si>
  <si>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</si>
  <si>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</si>
  <si>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</si>
  <si>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</si>
  <si>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</si>
  <si>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</si>
  <si>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</si>
  <si>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</si>
  <si>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</si>
  <si>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</si>
  <si>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</si>
  <si>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</si>
  <si>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</si>
  <si>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</si>
  <si>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</si>
  <si>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</si>
  <si>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</si>
  <si>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</si>
  <si>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</si>
  <si>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</si>
  <si>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</si>
  <si>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</si>
  <si>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</si>
  <si>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</si>
  <si>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</si>
  <si>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</si>
  <si>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</si>
  <si>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</si>
  <si>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</si>
  <si>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</si>
  <si>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</si>
  <si>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</si>
  <si>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</si>
  <si>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</si>
  <si>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</si>
  <si>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</si>
  <si>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</si>
  <si>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</si>
  <si>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</si>
  <si>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</si>
  <si>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</si>
  <si>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</si>
  <si>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</si>
  <si>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</si>
  <si>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</si>
  <si>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</si>
  <si>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</si>
  <si>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</si>
  <si>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</si>
  <si>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</si>
  <si>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</si>
  <si>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</si>
  <si>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</si>
  <si>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</si>
  <si>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</si>
  <si>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</si>
  <si>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</si>
  <si>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</si>
  <si>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</si>
  <si>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</si>
  <si>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</si>
  <si>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</si>
  <si>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</si>
  <si>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</si>
  <si>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</si>
  <si>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</si>
  <si>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</si>
  <si>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</si>
  <si>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</si>
  <si>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</si>
  <si>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</si>
  <si>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</si>
  <si>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</si>
  <si>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</si>
  <si>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</si>
  <si>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</si>
  <si>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</si>
  <si>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</si>
  <si>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</si>
  <si>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</si>
  <si>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</si>
  <si>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</si>
  <si>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</si>
  <si>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</si>
  <si>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</si>
  <si>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</si>
  <si>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</si>
  <si>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</si>
  <si>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</si>
  <si>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</si>
  <si>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</si>
  <si>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</si>
  <si>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</si>
  <si>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</si>
  <si>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</si>
  <si>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</si>
  <si>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</si>
  <si>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</si>
  <si>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</si>
  <si>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</si>
  <si>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</si>
  <si>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</si>
  <si>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</si>
  <si>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</si>
  <si>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</si>
  <si>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</si>
  <si>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</si>
  <si>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</si>
  <si>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</si>
  <si>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</si>
  <si>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</si>
  <si>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</si>
  <si>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</si>
  <si>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</si>
  <si>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</si>
  <si>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</si>
  <si>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</si>
  <si>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</si>
  <si>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</si>
  <si>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</si>
  <si>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</si>
  <si>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</si>
  <si>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</si>
  <si>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</si>
  <si>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</si>
  <si>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</si>
  <si>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</si>
  <si>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</si>
  <si>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</si>
  <si>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</si>
  <si>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</si>
  <si>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</si>
  <si>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</si>
  <si>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</si>
  <si>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</si>
  <si>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</si>
  <si>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</si>
  <si>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</si>
  <si>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</si>
  <si>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</si>
  <si>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</si>
  <si>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</si>
  <si>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</si>
  <si>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</si>
  <si>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</si>
  <si>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</si>
  <si>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</si>
  <si>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</si>
  <si>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</si>
  <si>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</si>
  <si>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</si>
  <si>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</si>
  <si>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</si>
  <si>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</si>
  <si>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</si>
  <si>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</si>
  <si>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</si>
  <si>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</si>
  <si>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</si>
  <si>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</si>
  <si>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</si>
  <si>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</si>
  <si>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</si>
  <si>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</si>
  <si>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</si>
  <si>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</si>
  <si>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</si>
  <si>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</si>
  <si>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</si>
  <si>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</si>
  <si>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</si>
  <si>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</si>
  <si>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</si>
  <si>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</si>
  <si>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</si>
  <si>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</si>
  <si>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</si>
  <si>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</si>
  <si>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</si>
  <si>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</si>
  <si>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</si>
  <si>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</si>
  <si>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</si>
  <si>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</si>
  <si>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</si>
  <si>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</si>
  <si>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</si>
  <si>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</si>
  <si>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</si>
  <si>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</si>
  <si>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</si>
  <si>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</si>
  <si>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</si>
  <si>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</si>
  <si>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</si>
  <si>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</si>
  <si>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</si>
  <si>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</si>
  <si>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</si>
  <si>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</si>
  <si>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</si>
  <si>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</si>
  <si>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</si>
  <si>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</si>
  <si>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</si>
  <si>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</si>
  <si>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</si>
  <si>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</si>
  <si>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</si>
  <si>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</si>
  <si>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</si>
  <si>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</si>
  <si>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</si>
  <si>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</si>
  <si>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</si>
  <si>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</si>
  <si>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</si>
  <si>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</si>
  <si>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</si>
  <si>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</si>
  <si>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</si>
  <si>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</si>
  <si>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</si>
  <si>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90 Min</t>
  </si>
  <si>
    <t>60 Min</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</si>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</sst>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29" sqref="D2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322.64850439814472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45985.596930324071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45985.596930324071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45985.596930324071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45985.596930324071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45985.596930324071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45985.596930324071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45985.596930324071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45985.596930324071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45985.596930324071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45985.596930324071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45985.596930324071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45985.596930324071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45985.596930324071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45985.596930324071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45985.596930324071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45985.596930324071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45985.596930324071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45985.596930324071</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45985.596930324071</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A14" sqref="A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160.59709236110939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1.2095113425893942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8.5703472221211996E-2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8.4418749996984843E-2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45985.596930324071</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5.5020601845171768E-2</v>
      </c>
      <c r="H8" s="151" t="s">
        <v>39115</v>
      </c>
      <c r="I8" s="18" t="str">
        <f>IFERROR(VLOOKUP(D8,DB!A:F,6,0),"")</f>
        <v>SCECO</v>
      </c>
      <c r="J8" s="18" t="str">
        <f>IFERROR(VLOOKUP(D8,DB!A:G,7,0),"")</f>
        <v>Vandalized+Vandalized</v>
      </c>
      <c r="K8" s="61"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1.0691898147342727E-2</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45985.596930324071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45985.596930324071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45985.596930324071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45985.596930324071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45985.596930324071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45985.596930324071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45985.596930324071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45985.596930324071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45985.596930324071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45985.596930324071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45985.596930324071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45985.596930324071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45985.596930324071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45985.596930324071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45985.596930324071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45985.596930324071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45985.596930324071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45985.596930324071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45985.596930324071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45985.596930324071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45985.596930324071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45985.596930324071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45985.596930324071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45985.596930324071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45985.596930324071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45985.596930324071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45985.596930324071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45985.596930324071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45985.596930324071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45985.596930324071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45985.596930324071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45985.596930324071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45985.596930324071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45985.596930324071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45985.596930324071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45985.596930324071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45985.596930324071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45985.596930324071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45985.596930324071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45985.596930324071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45985.596930324071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45985.596930324071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45985.596930324071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45985.596930324071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45985.596930324071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45985.596930324071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45985.596930324071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45985.596930324071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45985.596930324071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45985.596930324071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45985.596930324071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45985.596930324071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45985.596930324071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45985.596930324071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45985.596930324071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45985.596930324071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45985.596930324071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45985.596930324071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45985.596930324071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45985.596930324071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45985.596930324071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45985.596930324071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45985.596930324071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45985.596930324071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45985.596930324071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45985.596930324071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45985.596930324071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45985.596930324071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45985.596930324071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45985.596930324071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45985.596930324071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45985.596930324071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45985.596930324071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45985.596930324071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45985.596930324071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45985.596930324071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45985.596930324071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45985.596930324071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45985.596930324071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45985.596930324071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45985.596930324071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45985.596930324071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45985.596930324071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45985.596930324071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45985.596930324071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45985.596930324071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45985.596930324071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45985.596930324071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45985.596930324071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45985.596930324071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45985.596930324071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45985.596930324071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45985.596930324071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45985.596930324071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45985.596930324071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45985.596930324071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45985.596930324071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45985.596930324071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45985.596930324071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45985.596930324071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45985.596930324071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45985.596930324071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45985.596930324071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45985.596930324071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45985.596930324071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45985.596930324071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45985.596930324071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45985.596930324071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45985.596930324071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45985.596930324071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45985.596930324071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45985.596930324071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45985.596930324071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45985.596930324071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45985.596930324071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45985.596930324071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45985.596930324071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45985.596930324071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45985.596930324071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45985.596930324071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45985.596930324071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45985.596930324071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45985.596930324071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45985.596930324071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45985.596930324071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45985.596930324071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45985.596930324071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45985.596930324071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45985.596930324071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45985.596930324071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45985.596930324071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45985.596930324071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tabSelected="1" workbookViewId="0">
      <selection activeCell="D19" sqref="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45985.596930324071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45985.596930324071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45985.596930324071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45985.596930324071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45985.596930324071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45985.596930324071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45985.596930324071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45985.596930324071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45985.596930324071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45985.596930324071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45985.596930324071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45985.596930324071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45985.596930324071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45985.596930324071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45985.596930324071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45985.596930324071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45985.596930324071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45985.596930324071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45985.596930324071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45985.596930324071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45985.596930324071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45985.596930324071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45985.596930324071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45985.596930324071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45985.596930324071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45985.596930324071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45985.596930324071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45985.596930324071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45985.596930324071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45985.596930324071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45985.596930324071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45985.596930324071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45985.596930324071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45985.596930324071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45985.596930324071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45985.596930324071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45985.596930324071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45985.596930324071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45985.596930324071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45985.596930324071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45985.596930324071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45985.596930324071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45985.596930324071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45985.596930324071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45985.596930324071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45985.596930324071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45985.596930324071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45985.596930324071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45985.596930324071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45985.596930324071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45985.596930324071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45985.596930324071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45985.596930324071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45985.596930324071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45985.596930324071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45985.596930324071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45985.596930324071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45985.596930324071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45985.596930324071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45985.596930324071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45985.596930324071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45985.596930324071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45985.596930324071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45985.596930324071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45985.596930324071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45985.596930324071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45985.596930324071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45985.596930324071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45985.596930324071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45985.596930324071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45985.596930324071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45985.596930324071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45985.596930324071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45985.596930324071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45985.596930324071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45985.596930324071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45985.596930324071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45985.596930324071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45985.596930324071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45985.596930324071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45985.596930324071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45985.596930324071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45985.596930324071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45985.596930324071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45985.596930324071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45985.596930324071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45985.596930324071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45985.596930324071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45985.596930324071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45985.596930324071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45985.596930324071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45985.596930324071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45985.596930324071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45985.596930324071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45985.596930324071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45985.596930324071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45985.596930324071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45985.596930324071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45985.596930324071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45985.596930324071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45985.596930324071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45985.596930324071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45985.596930324071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45985.596930324071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45985.596930324071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45985.596930324071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45985.596930324071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45985.596930324071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45985.596930324071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45985.596930324071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45985.596930324071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45985.596930324071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45985.596930324071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45985.596930324071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45985.596930324071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45985.596930324071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45985.596930324071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45985.596930324071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45985.596930324071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45985.596930324071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45985.596930324071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45985.596930324071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45985.596930324071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45985.596930324071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45985.596930324071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45985.596930324071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45985.596930324071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45985.596930324071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45985.596930324071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45985.596930324071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45985.596930324071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45985.596930324071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45985.596930324071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45985.596930324071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45985.596930324071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45985.596930324071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45985.596930324071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45985.596930324071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45985.596930324071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45985.596930324071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45985.596930324071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45985.596930324071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45985.596930324071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45985.596930324071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45985.596930324071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45985.596930324071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45985.596930324071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45985.596930324071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45985.596930324071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45985.596930324071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45985.596930324071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45985.596930324071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45985.596930324071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45985.596930324071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45985.596930324071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45985.596930324071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45985.596930324071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45985.596930324071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45985.596930324071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45985.596930324071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45985.596930324071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45985.596930324071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45985.596930324071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45985.596930324071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45985.596930324071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45985.596930324071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45985.596930324071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45985.596930324071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45985.596930324071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45985.596930324071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45985.596930324071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45985.596930324071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45985.596930324071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45985.596930324071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45985.596930324071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45985.596930324071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45985.596930324071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45985.596930324071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45985.596930324071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45985.596930324071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45985.596930324071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45985.596930324071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45985.596930324071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45985.596930324071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45985.596930324071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45985.596930324071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45985.596930324071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45985.596930324071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45985.596930324071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45985.596930324071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45985.596930324071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45985.596930324071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45985.596930324071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45985.596930324071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45985.596930324071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45985.596930324071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45985.596930324071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45985.596930324071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45985.596930324071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45985.596930324071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45985.596930324071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45985.596930324071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45985.596930324071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45985.596930324071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45985.596930324071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45985.596930324071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45985.596930324071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45985.596930324071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45985.596930324071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45985.596930324071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45985.596930324071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45985.596930324071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45985.596930324071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45985.596930324071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45985.596930324071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45985.596930324071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45985.596930324071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45985.596930324071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45985.596930324071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45985.596930324071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45985.596930324071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45985.596930324071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45985.596930324071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45985.596930324071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45985.596930324071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45985.596930324071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45985.596930324071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45985.596930324071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45985.596930324071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45985.596930324071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45985.596930324071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45985.596930324071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45985.596930324071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45985.596930324071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45985.596930324071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45985.596930324071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45985.596930324071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45985.596930324071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45985.596930324071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45985.596930324071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45985.596930324071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45985.596930324071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45985.596930324071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45985.596930324071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45985.596930324071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45985.596930324071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45985.596930324071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45985.596930324071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45985.596930324071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45985.596930324071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45985.596930324071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45985.596930324071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45985.596930324071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45985.596930324071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45985.596930324071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45985.596930324071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45985.596930324071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45985.596930324071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45985.596930324071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45985.596930324071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45985.596930324071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45985.596930324071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45985.596930324071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45985.596930324071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45985.596930324071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45985.596930324071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45985.596930324071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45985.596930324071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45985.596930324071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45985.596930324071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45985.596930324071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45985.596930324071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45985.596930324071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45985.596930324071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45985.596930324071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45985.596930324071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45985.596930324071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45985.596930324071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45985.596930324071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45985.596930324071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45985.596930324071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45985.596930324071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45985.596930324071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45985.596930324071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45985.596930324071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45985.596930324071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45985.596930324071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45985.596930324071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45985.596930324071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45985.596930324071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45985.596930324071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45985.596930324071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45985.596930324071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45985.596930324071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45985.596930324071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45985.596930324071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45985.596930324071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45985.596930324071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45985.596930324071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45985.596930324071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45985.596930324071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45985.596930324071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45985.596930324071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45985.596930324071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45985.596930324071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45985.596930324071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45985.596930324071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45985.596930324071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45985.596930324071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45985.596930324071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45985.596930324071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45985.596930324071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45985.596930324071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45985.596930324071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45985.596930324071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45985.596930324071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45985.596930324071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45985.596930324071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45985.596930324071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45985.596930324071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45985.596930324071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45985.596930324071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45985.596930324071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45985.596930324071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45985.596930324071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45985.596930324071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45985.596930324071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45985.596930324071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45985.596930324071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45985.596930324071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45985.596930324071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45985.596930324071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45985.596930324071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45985.596930324071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45985.596930324071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45985.596930324071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45985.596930324071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45985.596930324071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45985.596930324071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45985.596930324071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45985.596930324071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45985.596930324071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45985.596930324071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45985.596930324071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45985.596930324071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45985.596930324071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45985.596930324071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45985.596930324071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45985.596930324071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45985.596930324071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45985.596930324071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45985.596930324071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45985.596930324071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45985.596930324071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45985.596930324071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45985.596930324071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45985.596930324071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45985.596930324071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45985.596930324071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45985.596930324071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45985.596930324071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45985.596930324071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45985.596930324071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45985.596930324071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45985.596930324071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45985.596930324071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45985.596930324071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45985.596930324071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45985.596930324071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45985.596930324071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45985.596930324071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45985.596930324071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45985.596930324071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45985.596930324071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45985.596930324071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45985.596930324071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45985.596930324071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45985.596930324071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45985.596930324071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45985.596930324071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45985.596930324071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45985.596930324071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45985.596930324071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45985.596930324071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45985.596930324071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45985.596930324071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45985.596930324071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45985.596930324071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45985.596930324071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45985.596930324071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45985.596930324071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45985.596930324071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45985.596930324071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45985.596930324071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45985.596930324071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45985.596930324071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45985.596930324071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45985.596930324071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45985.596930324071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45985.596930324071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45985.596930324071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45985.596930324071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45985.596930324071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45985.596930324071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45985.596930324071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45985.596930324071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45985.596930324071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45985.596930324071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45985.596930324071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45985.596930324071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45985.596930324071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45985.596930324071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45985.596930324071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45985.596930324071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45985.596930324071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45985.596930324071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45985.596930324071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45985.596930324071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45985.596930324071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45985.596930324071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45985.596930324071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45985.596930324071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45985.596930324071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45985.596930324071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45985.596930324071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45985.596930324071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45985.596930324071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45985.596930324071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45985.596930324071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45985.596930324071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45985.596930324071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45985.596930324071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45985.596930324071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45985.596930324071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45985.596930324071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45985.596930324071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45985.596930324071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45985.596930324071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45985.596930324071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45985.596930324071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45985.596930324071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45985.596930324071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45985.596930324071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45985.596930324071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45985.596930324071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45985.596930324071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45985.596930324071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45985.596930324071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45985.596930324071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45985.596930324071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45985.596930324071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45985.596930324071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45985.596930324071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45985.596930324071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45985.596930324071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45985.596930324071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45985.596930324071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45985.596930324071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45985.596930324071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45985.596930324071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45985.596930324071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45985.596930324071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45985.596930324071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45985.596930324071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45985.596930324071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45985.596930324071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45985.596930324071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45985.596930324071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45985.596930324071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45985.596930324071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45985.596930324071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45985.596930324071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45985.596930324071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45985.596930324071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45985.596930324071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45985.596930324071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45985.596930324071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45985.596930324071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45985.596930324071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45985.596930324071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45985.596930324071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45985.596930324071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45985.596930324071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45985.596930324071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45985.596930324071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45985.596930324071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45985.596930324071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45985.596930324071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45985.596930324071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45985.596930324071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45985.596930324071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45985.596930324071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45985.596930324071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45985.596930324071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45985.596930324071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45985.596930324071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45985.596930324071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45985.596930324071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45985.596930324071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45985.596930324071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45985.596930324071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45985.596930324071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45985.596930324071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45985.596930324071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45985.596930324071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45985.596930324071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45985.596930324071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45985.596930324071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45985.596930324071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45985.596930324071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45985.596930324071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45985.596930324071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45985.596930324071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45985.596930324071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45985.596930324071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45985.596930324071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45985.596930324071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45985.596930324071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45985.596930324071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45985.596930324071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45985.596930324071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45985.596930324071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45985.596930324071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45985.596930324071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45985.596930324071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45985.596930324071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45985.596930324071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45985.596930324071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45985.596930324071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45985.596930324071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45985.596930324071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45985.596930324071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45985.596930324071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45985.596930324071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45985.596930324071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45985.596930324071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45985.596930324071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45985.596930324071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45985.596930324071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45985.596930324071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45985.596930324071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45985.596930324071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45985.596930324071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45985.596930324071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45985.596930324071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45985.596930324071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45985.596930324071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45985.596930324071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45985.596930324071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45985.596930324071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45985.596930324071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45985.596930324071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45985.596930324071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45985.596930324071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45985.596930324071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45985.596930324071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45985.596930324071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45985.596930324071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45985.596930324071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45985.596930324071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45985.596930324071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45985.596930324071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45985.596930324071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45985.596930324071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45985.596930324071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45985.596930324071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45985.596930324071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45985.596930324071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45985.596930324071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45985.596930324071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45985.596930324071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45985.596930324071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45985.596930324071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45985.596930324071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45985.596930324071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45985.596930324071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45985.596930324071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45985.596930324071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45985.596930324071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45985.596930324071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45985.596930324071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45985.596930324071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45985.596930324071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45985.596930324071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45985.596930324071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45985.596930324071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45985.596930324071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45985.596930324071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45985.596930324071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45985.596930324071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45985.596930324071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45985.596930324071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45985.596930324071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45985.596930324071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45985.596930324071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45985.596930324071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45985.596930324071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45985.596930324071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45985.596930324071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45985.596930324071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45985.596930324071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45985.596930324071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45985.596930324071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45985.596930324071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45985.596930324071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45985.596930324071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45985.596930324071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45985.596930324071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45985.596930324071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45985.596930324071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45985.596930324071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45985.596930324071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45985.596930324071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45985.596930324071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45985.596930324071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45985.596930324071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45985.596930324071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45985.596930324071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45985.596930324071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45985.596930324071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45985.596930324071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45985.596930324071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45985.596930324071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45985.596930324071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45985.596930324071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45985.596930324071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45985.596930324071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45985.596930324071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45985.596930324071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45985.596930324071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45985.596930324071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45985.596930324071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45985.596930324071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45985.596930324071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45985.596930324071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45985.596930324071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45985.596930324071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45985.596930324071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45985.596930324071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45985.596930324071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45985.596930324071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45985.596930324071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45985.596930324071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45985.596930324071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45985.596930324071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45985.596930324071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45985.596930324071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45985.596930324071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45985.596930324071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45985.596930324071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45985.596930324071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45985.596930324071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45985.596930324071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45985.596930324071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45985.596930324071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45985.596930324071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45985.596930324071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45985.596930324071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45985.596930324071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45985.596930324071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45985.596930324071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45985.596930324071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45985.596930324071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45985.596930324071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45985.596930324071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45985.596930324071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45985.596930324071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45985.596930324071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45985.596930324071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45985.596930324071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45985.596930324071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45985.596930324071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45985.596930324071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45985.596930324071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45985.596930324071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45985.596930324071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45985.596930324071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45985.596930324071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45985.596930324071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45985.596930324071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45985.596930324071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45985.596930324071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45985.596930324071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45985.596930324071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45985.596930324071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45985.596930324071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45985.596930324071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45985.596930324071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45985.596930324071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45985.596930324071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45985.596930324071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45985.596930324071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45985.596930324071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45985.596930324071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45985.596930324071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45985.596930324071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45985.596930324071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45985.596930324071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45985.596930324071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45985.596930324071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45985.596930324071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45985.596930324071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45985.596930324071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45985.596930324071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45985.596930324071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45985.596930324071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45985.596930324071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45985.596930324071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45985.596930324071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45985.596930324071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45985.596930324071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45985.596930324071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45985.596930324071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45985.596930324071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45985.596930324071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45985.596930324071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45985.596930324071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45985.596930324071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45985.596930324071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45985.596930324071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45985.596930324071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45985.596930324071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45985.596930324071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45985.596930324071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45985.596930324071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45985.596930324071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45985.596930324071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45985.596930324071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45985.596930324071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45985.596930324071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45985.596930324071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45985.596930324071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45985.596930324071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45985.596930324071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45985.596930324071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45985.596930324071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45985.596930324071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45985.596930324071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45985.596930324071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45985.596930324071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45985.596930324071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45985.596930324071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45985.596930324071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45985.596930324071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45985.596930324071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45985.596930324071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45985.596930324071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45985.596930324071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45985.596930324071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45985.596930324071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45985.596930324071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45985.596930324071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45985.596930324071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45985.596930324071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45985.596930324071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45985.596930324071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45985.596930324071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45985.596930324071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45985.596930324071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45985.596930324071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45985.596930324071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45985.596930324071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45985.596930324071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45985.596930324071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45985.596930324071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45985.596930324071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45985.596930324071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45985.596930324071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45985.596930324071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45985.596930324071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45985.596930324071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45985.596930324071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45985.596930324071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45985.596930324071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45985.596930324071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45985.596930324071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45985.596930324071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45985.596930324071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45985.596930324071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45985.596930324071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45985.596930324071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45985.596930324071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45985.596930324071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45985.596930324071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45985.596930324071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45985.596930324071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45985.596930324071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45985.596930324071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45985.596930324071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45985.596930324071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45985.596930324071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45985.596930324071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45985.596930324071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45985.596930324071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45985.596930324071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45985.596930324071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45985.596930324071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45985.596930324071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45985.596930324071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45985.596930324071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45985.596930324071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45985.596930324071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45985.596930324071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45985.596930324071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45985.596930324071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45985.596930324071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45985.596930324071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45985.596930324071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45985.596930324071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45985.596930324071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45985.596930324071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45985.596930324071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45985.596930324071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45985.596930324071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45985.596930324071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45985.596930324071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45985.596930324071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45985.596930324071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45985.596930324071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45985.596930324071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45985.596930324071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45985.596930324071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45985.596930324071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45985.596930324071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45985.596930324071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45985.596930324071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45985.596930324071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45985.596930324071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45985.596930324071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45985.596930324071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45985.596930324071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45985.596930324071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45985.596930324071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45985.596930324071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45985.596930324071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45985.596930324071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45985.596930324071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45985.596930324071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45985.596930324071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45985.596930324071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45985.596930324071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45985.596930324071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45985.596930324071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45985.596930324071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45985.596930324071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45985.596930324071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45985.596930324071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45985.596930324071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45985.596930324071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45985.596930324071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45985.596930324071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45985.596930324071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45985.596930324071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45985.596930324071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45985.596930324071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45985.596930324071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45985.596930324071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45985.596930324071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45985.596930324071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45985.596930324071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45985.596930324071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45985.596930324071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45985.596930324071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45985.596930324071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45985.596930324071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45985.596930324071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45985.596930324071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45985.596930324071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45985.596930324071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45985.596930324071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45985.596930324071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45985.596930324071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45985.596930324071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45985.596930324071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45985.596930324071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45985.596930324071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45985.596930324071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45985.596930324071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45985.596930324071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45985.596930324071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45985.596930324071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45985.596930324071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45985.596930324071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45985.596930324071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45985.596930324071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45985.596930324071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45985.596930324071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45985.596930324071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45985.596930324071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45985.596930324071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45985.596930324071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45985.596930324071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45985.596930324071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45985.596930324071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45985.596930324071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45985.596930324071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45985.596930324071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45985.596930324071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45985.596930324071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45985.596930324071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45985.596930324071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45985.596930324071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45985.596930324071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45985.596930324071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45985.596930324071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45985.596930324071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45985.596930324071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45985.596930324071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45985.596930324071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45985.596930324071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45985.596930324071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45985.596930324071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45985.596930324071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45985.596930324071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45985.596930324071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45985.596930324071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45985.596930324071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45985.596930324071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45985.596930324071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45985.596930324071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45985.596930324071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45985.596930324071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45985.596930324071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45985.596930324071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45985.596930324071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45985.596930324071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45985.596930324071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45985.596930324071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45985.596930324071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45985.596930324071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45985.596930324071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45985.596930324071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45985.596930324071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45985.596930324071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45985.596930324071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45985.596930324071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45985.596930324071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45985.596930324071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45985.596930324071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45985.596930324071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45985.596930324071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45985.596930324071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45985.596930324071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45985.596930324071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45985.596930324071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45985.596930324071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45985.596930324071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45985.596930324071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45985.596930324071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45985.596930324071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45985.596930324071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45985.596930324071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45985.596930324071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45985.596930324071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45985.596930324071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45985.596930324071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45985.596930324071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45985.596930324071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45985.596930324071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45985.596930324071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282.11621273147466</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1.1038168981467606</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45985.596930324071</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0.10434930555493338</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6.6154861109680496E-2</v>
      </c>
      <c r="H6" s="95">
        <v>45985.520775462966</v>
      </c>
      <c r="I6" s="113" t="str">
        <f>IFERROR(VLOOKUP(D6,DB!A:F,6,0),"")</f>
        <v>Generator-SG</v>
      </c>
      <c r="J6" s="113" t="str">
        <f>IFERROR(VLOOKUP(D6,DB!A:G,7,0),"")</f>
        <v>In progress</v>
      </c>
      <c r="K6" s="97" t="s">
        <v>39132</v>
      </c>
      <c r="L6" s="91" t="str">
        <f>IFERROR(VLOOKUP(D6,DB!A:I,9,0),"")</f>
        <v>Latis</v>
      </c>
    </row>
    <row r="7" spans="1:16" ht="15" customHeight="1">
      <c r="A7" s="113"/>
      <c r="B7" s="113" t="str">
        <f>IFERROR(VLOOKUP(D7,DB!A:K,11,0),"")</f>
        <v>R4</v>
      </c>
      <c r="C7" s="93">
        <v>3</v>
      </c>
      <c r="D7" s="91" t="s">
        <v>35116</v>
      </c>
      <c r="E7" s="94" t="s">
        <v>39021</v>
      </c>
      <c r="F7" s="95">
        <v>45985.551261574074</v>
      </c>
      <c r="G7" s="96">
        <f t="shared" ca="1" si="0"/>
        <v>4.5668749997275881E-2</v>
      </c>
      <c r="H7" s="95">
        <v>45985.53638888889</v>
      </c>
      <c r="I7" s="113" t="str">
        <f>IFERROR(VLOOKUP(D7,DB!A:F,6,0),"")</f>
        <v>SCECO</v>
      </c>
      <c r="J7" s="113" t="str">
        <f>IFERROR(VLOOKUP(D7,DB!A:G,7,0),"")</f>
        <v>No BB Shifted</v>
      </c>
      <c r="K7" s="97" t="s">
        <v>39133</v>
      </c>
      <c r="L7" s="91" t="str">
        <f>IFERROR(VLOOKUP(D7,DB!A:I,9,0),"")</f>
        <v>Latis</v>
      </c>
    </row>
    <row r="8" spans="1:16" ht="15" customHeight="1">
      <c r="A8" s="113"/>
      <c r="B8" s="113" t="str">
        <f>IFERROR(VLOOKUP(D8,DB!A:K,11,0),"")</f>
        <v>R4</v>
      </c>
      <c r="C8" s="93">
        <v>1</v>
      </c>
      <c r="D8" s="91" t="s">
        <v>35588</v>
      </c>
      <c r="E8" s="94" t="s">
        <v>39021</v>
      </c>
      <c r="F8" s="95"/>
      <c r="G8" s="96">
        <f t="shared" ca="1" si="0"/>
        <v>45985.596930324071</v>
      </c>
      <c r="H8" s="95">
        <v>45985.548043981478</v>
      </c>
      <c r="I8" s="113" t="str">
        <f>IFERROR(VLOOKUP(D8,DB!A:F,6,0),"")</f>
        <v>SCECO</v>
      </c>
      <c r="J8" s="113" t="str">
        <f>IFERROR(VLOOKUP(D8,DB!A:G,7,0),"")</f>
        <v>Dead</v>
      </c>
      <c r="K8" s="97" t="s">
        <v>39134</v>
      </c>
      <c r="L8" s="91" t="str">
        <f>IFERROR(VLOOKUP(D8,DB!A:I,9,0),"")</f>
        <v>Latis</v>
      </c>
    </row>
    <row r="9" spans="1:16" ht="15" customHeight="1">
      <c r="A9" s="113"/>
      <c r="B9" s="113" t="str">
        <f>IFERROR(VLOOKUP(D9,DB!A:K,11,0),"")</f>
        <v>R4</v>
      </c>
      <c r="C9" s="93">
        <v>3</v>
      </c>
      <c r="D9" s="91" t="s">
        <v>30508</v>
      </c>
      <c r="E9" s="94" t="s">
        <v>39021</v>
      </c>
      <c r="F9" s="95">
        <v>45985.56758101852</v>
      </c>
      <c r="G9" s="96">
        <f t="shared" ca="1" si="0"/>
        <v>2.9349305550567806E-2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39127</v>
      </c>
      <c r="B10" s="113" t="str">
        <f>IFERROR(VLOOKUP(D10,DB!A:K,11,0),"")</f>
        <v>R4</v>
      </c>
      <c r="C10" s="93">
        <v>1</v>
      </c>
      <c r="D10" s="91" t="s">
        <v>36770</v>
      </c>
      <c r="E10" s="94" t="s">
        <v>39021</v>
      </c>
      <c r="F10" s="95"/>
      <c r="G10" s="96">
        <f t="shared" ca="1" si="0"/>
        <v>45985.596930324071</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39135</v>
      </c>
      <c r="B11" s="113" t="str">
        <f>IFERROR(VLOOKUP(D11,DB!A:K,11,0),"")</f>
        <v>R4</v>
      </c>
      <c r="C11" s="93">
        <v>1</v>
      </c>
      <c r="D11" s="91" t="s">
        <v>30733</v>
      </c>
      <c r="E11" s="94" t="s">
        <v>39021</v>
      </c>
      <c r="F11" s="95">
        <v>45985.570763888885</v>
      </c>
      <c r="G11" s="96">
        <f t="shared" ca="1" si="0"/>
        <v>2.6166435185587034E-2</v>
      </c>
      <c r="H11" s="95">
        <v>45985.564780092594</v>
      </c>
      <c r="I11" s="113" t="str">
        <f>IFERROR(VLOOKUP(D11,DB!A:F,6,0),"")</f>
        <v>SCECO</v>
      </c>
      <c r="J11" s="113" t="str">
        <f>IFERROR(VLOOKUP(D11,DB!A:G,7,0),"")</f>
        <v>Vandalized</v>
      </c>
      <c r="K11" s="97" t="s">
        <v>39136</v>
      </c>
      <c r="L11" s="91" t="str">
        <f>IFERROR(VLOOKUP(D11,DB!A:I,9,0),"")</f>
        <v>Latis</v>
      </c>
    </row>
    <row r="12" spans="1:16" ht="15" customHeight="1">
      <c r="A12" s="113" t="s">
        <v>39137</v>
      </c>
      <c r="B12" s="113" t="str">
        <f>IFERROR(VLOOKUP(D12,DB!A:K,11,0),"")</f>
        <v>R4</v>
      </c>
      <c r="C12" s="93">
        <v>2</v>
      </c>
      <c r="D12" s="91" t="s">
        <v>36279</v>
      </c>
      <c r="E12" s="94" t="s">
        <v>39021</v>
      </c>
      <c r="F12" s="95">
        <v>45985.583611111113</v>
      </c>
      <c r="G12" s="96">
        <f t="shared" ca="1" si="0"/>
        <v>1.3319212957867421E-2</v>
      </c>
      <c r="H12" s="95">
        <v>45985.557928240742</v>
      </c>
      <c r="I12" s="113" t="str">
        <f>IFERROR(VLOOKUP(D12,DB!A:F,6,0),"")</f>
        <v>Generator-SG</v>
      </c>
      <c r="J12" s="113" t="str">
        <f>IFERROR(VLOOKUP(D12,DB!A:G,7,0),"")</f>
        <v>Weak</v>
      </c>
      <c r="K12" s="97" t="s">
        <v>39133</v>
      </c>
      <c r="L12" s="91" t="str">
        <f>IFERROR(VLOOKUP(D12,DB!A:I,9,0),"")</f>
        <v>Latis</v>
      </c>
    </row>
    <row r="13" spans="1:16" ht="15" customHeight="1">
      <c r="A13" s="113"/>
      <c r="B13" s="113" t="str">
        <f>IFERROR(VLOOKUP(D13,DB!A:K,11,0),"")</f>
        <v/>
      </c>
      <c r="C13" s="93"/>
      <c r="D13" s="91"/>
      <c r="E13" s="94"/>
      <c r="F13" s="95"/>
      <c r="G13" s="96">
        <f t="shared" ca="1" si="0"/>
        <v>45985.596930324071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45985.596930324071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45985.596930324071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45985.596930324071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45985.596930324071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45985.596930324071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45985.596930324071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45985.596930324071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45985.596930324071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45985.596930324071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45985.596930324071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45985.596930324071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45985.596930324071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45985.596930324071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45985.596930324071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45985.596930324071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45985.596930324071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45985.596930324071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45985.596930324071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45985.596930324071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45985.596930324071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45985.596930324071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45985.596930324071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45985.596930324071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45985.596930324071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45985.596930324071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45985.596930324071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45985.596930324071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45985.596930324071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45985.596930324071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45985.596930324071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45985.596930324071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45985.596930324071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45985.596930324071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45985.596930324071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45985.596930324071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45985.596930324071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45985.596930324071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45985.596930324071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45985.596930324071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45985.596930324071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45985.596930324071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45985.596930324071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45985.596930324071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45985.596930324071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45985.596930324071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45985.596930324071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45985.596930324071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45985.596930324071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45985.596930324071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45985.596930324071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45985.596930324071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45985.596930324071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45985.596930324071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45985.596930324071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45985.596930324071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45985.596930324071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45985.596930324071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45985.596930324071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45985.596930324071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45985.596930324071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45985.596930324071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45985.596930324071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45985.596930324071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45985.596930324071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45985.596930324071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45985.596930324071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45985.596930324071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45985.596930324071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45985.596930324071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45985.596930324071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45985.596930324071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45985.596930324071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45985.596930324071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45985.596930324071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45985.596930324071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45985.596930324071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45985.596930324071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45985.596930324071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45985.596930324071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45985.596930324071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45985.596930324071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45985.596930324071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45985.596930324071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45985.596930324071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45985.596930324071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45985.596930324071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45985.596930324071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45985.596930324071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45985.596930324071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45985.596930324071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45985.596930324071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45985.596930324071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45985.596930324071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45985.596930324071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45985.596930324071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45985.596930324071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45985.596930324071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45985.596930324071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45985.596930324071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45985.596930324071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45985.596930324071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45985.596930324071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45985.596930324071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45985.596930324071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45985.596930324071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45985.596930324071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45985.596930324071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45985.596930324071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45985.596930324071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45985.596930324071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45985.596930324071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45985.596930324071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45985.596930324071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45985.596930324071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45985.596930324071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45985.596930324071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45985.596930324071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45985.596930324071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45985.596930324071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45985.596930324071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45985.596930324071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45985.596930324071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45985.596930324071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45985.596930324071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45985.596930324071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45985.596930324071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45985.596930324071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45985.596930324071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45985.596930324071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45985.596930324071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45985.596930324071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45985.596930324071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45985.596930324071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45985.596930324071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45985.596930324071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45985.596930324071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45985.596930324071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45985.596930324071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45985.596930324071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45985.596930324071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45985.596930324071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45985.596930324071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45985.596930324071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45985.596930324071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45985.596930324071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45985.596930324071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45985.596930324071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45985.596930324071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45985.596930324071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45985.596930324071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45985.596930324071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45985.596930324071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45985.596930324071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45985.596930324071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45985.596930324071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45985.596930324071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45985.596930324071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45985.596930324071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45985.596930324071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45985.596930324071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45985.596930324071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45985.596930324071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45985.596930324071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45985.596930324071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45985.596930324071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45985.596930324071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45985.596930324071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45985.596930324071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45985.596930324071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45985.596930324071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45985.596930324071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45985.596930324071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45985.596930324071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45985.596930324071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45985.596930324071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45985.596930324071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45985.596930324071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45985.596930324071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45985.596930324071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45985.596930324071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45985.596930324071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45985.596930324071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45985.596930324071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45985.596930324071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45985.596930324071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45985.596930324071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45985.596930324071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45985.596930324071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45985.596930324071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45985.596930324071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45985.596930324071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45985.596930324071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45985.596930324071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45985.596930324071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45985.596930324071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45985.596930324071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45985.596930324071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45985.596930324071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45985.596930324071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45985.596930324071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45985.596930324071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45985.596930324071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45985.596930324071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45985.596930324071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45985.596930324071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45985.596930324071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45985.596930324071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45985.596930324071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45985.596930324071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45985.596930324071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45985.596930324071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45985.596930324071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45985.596930324071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45985.596930324071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45985.596930324071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45985.596930324071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45985.596930324071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45985.596930324071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45985.596930324071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45985.596930324071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45985.596930324071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45985.596930324071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45985.596930324071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45985.596930324071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45985.596930324071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45985.596930324071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45985.596930324071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45985.596930324071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45985.596930324071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45985.596930324071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45985.596930324071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45985.596930324071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45985.596930324071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45985.596930324071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45985.596930324071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45985.596930324071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45985.596930324071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45985.596930324071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45985.596930324071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45985.596930324071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45985.596930324071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45985.596930324071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45985.596930324071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45985.596930324071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45985.596930324071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45985.596930324071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45985.596930324071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45985.596930324071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45985.596930324071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45985.596930324071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45985.596930324071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45985.596930324071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45985.596930324071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45985.596930324071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45985.596930324071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45985.596930324071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45985.596930324071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45985.596930324071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45985.596930324071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45985.596930324071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45985.596930324071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45985.596930324071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45985.596930324071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45985.596930324071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45985.596930324071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45985.596930324071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45985.596930324071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45985.596930324071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45985.596930324071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45985.596930324071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45985.596930324071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45985.596930324071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45985.596930324071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45985.596930324071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45985.596930324071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45985.596930324071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45985.596930324071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45985.596930324071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45985.596930324071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45985.596930324071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45985.596930324071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45985.596930324071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45985.596930324071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45985.596930324071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45985.596930324071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45985.596930324071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45985.596930324071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45985.596930324071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45985.596930324071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45985.596930324071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45985.596930324071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45985.596930324071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45985.596930324071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45985.596930324071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45985.596930324071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45985.596930324071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45985.596930324071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45985.596930324071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45985.596930324071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45985.596930324071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45985.596930324071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45985.596930324071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45985.596930324071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45985.596930324071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45985.596930324071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45985.596930324071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45985.596930324071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45985.596930324071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45985.596930324071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45985.596930324071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45985.596930324071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45985.596930324071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45985.596930324071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45985.596930324071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45985.596930324071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45985.596930324071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45985.596930324071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45985.596930324071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45985.596930324071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45985.596930324071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45985.596930324071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45985.596930324071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45985.596930324071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45985.596930324071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45985.596930324071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45985.596930324071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45985.596930324071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45985.596930324071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45985.596930324071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45985.596930324071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45985.596930324071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45985.596930324071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45985.596930324071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45985.596930324071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45985.596930324071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45985.596930324071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45985.596930324071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45985.596930324071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45985.596930324071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45985.596930324071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45985.596930324071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45985.596930324071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45985.596930324071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45985.596930324071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45985.596930324071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45985.596930324071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45985.596930324071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45985.596930324071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45985.596930324071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45985.596930324071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45985.596930324071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45985.596930324071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45985.596930324071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45985.596930324071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45985.596930324071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45985.596930324071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45985.596930324071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45985.596930324071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45985.596930324071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45985.596930324071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45985.596930324071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45985.596930324071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45985.596930324071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45985.596930324071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45985.596930324071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45985.596930324071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45985.596930324071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45985.596930324071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45985.596930324071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45985.596930324071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45985.596930324071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45985.596930324071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45985.596930324071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45985.596930324071</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39138</v>
      </c>
      <c r="B2" s="37" t="str">
        <f>IFERROR(VLOOKUP(D2,DB!A:K,11,0),"")</f>
        <v>R5</v>
      </c>
      <c r="C2" s="37">
        <v>3</v>
      </c>
      <c r="D2" s="106" t="s">
        <v>36011</v>
      </c>
      <c r="E2" s="37" t="s">
        <v>39021</v>
      </c>
      <c r="F2" s="38">
        <v>45891.832060185188</v>
      </c>
      <c r="G2" s="108">
        <f ca="1">IFERROR(NOW()-F2,"")</f>
        <v>93.764870138882543</v>
      </c>
      <c r="H2" s="38">
        <v>45891.790393518517</v>
      </c>
      <c r="I2" s="37" t="str">
        <f>IFERROR(VLOOKUP(D2,DB!A:F,6,0),"")</f>
        <v>Generator-SG</v>
      </c>
      <c r="J2" s="37" t="str">
        <f>IFERROR(VLOOKUP(D2,DB!A:G,7,0),"")</f>
        <v>Vandalized</v>
      </c>
      <c r="K2" s="37" t="s">
        <v>39139</v>
      </c>
      <c r="L2" s="37" t="str">
        <f>IFERROR(VLOOKUP(D2,DB!A:I,9,0),"")</f>
        <v>Latis</v>
      </c>
      <c r="M2" s="105"/>
    </row>
    <row r="3" spans="1:13" ht="30">
      <c r="A3" s="37" t="s">
        <v>39140</v>
      </c>
      <c r="B3" s="37" t="str">
        <f>IFERROR(VLOOKUP(D3,DB!A:K,11,0),"")</f>
        <v>R5</v>
      </c>
      <c r="C3" s="37">
        <v>1</v>
      </c>
      <c r="D3" s="37" t="s">
        <v>33268</v>
      </c>
      <c r="E3" s="37" t="s">
        <v>39100</v>
      </c>
      <c r="F3" s="38">
        <v>45926.188877314817</v>
      </c>
      <c r="G3" s="108">
        <f t="shared" ref="G3" ca="1" si="0">IFERROR(NOW()-F3,"")</f>
        <v>59.408053009254218</v>
      </c>
      <c r="H3" s="38">
        <v>45926.158159722225</v>
      </c>
      <c r="I3" s="37" t="str">
        <f>IFERROR(VLOOKUP(D3,DB!A:F,6,0),"")</f>
        <v>SCECO</v>
      </c>
      <c r="J3" s="37" t="str">
        <f>IFERROR(VLOOKUP(D3,DB!A:G,7,0),"")</f>
        <v>Good</v>
      </c>
      <c r="K3" s="37" t="s">
        <v>39141</v>
      </c>
      <c r="L3" s="37" t="str">
        <f>IFERROR(VLOOKUP(D3,DB!A:I,9,0),"")</f>
        <v>Latis</v>
      </c>
      <c r="M3" s="105"/>
    </row>
    <row r="4" spans="1:13" ht="48" customHeight="1">
      <c r="A4" s="109" t="s">
        <v>39142</v>
      </c>
      <c r="B4" s="109" t="str">
        <f>IFERROR(VLOOKUP(D4,DB!A:K,11,0),"")</f>
        <v>R5</v>
      </c>
      <c r="C4" s="109">
        <v>1</v>
      </c>
      <c r="D4" s="109" t="s">
        <v>34758</v>
      </c>
      <c r="E4" s="109" t="s">
        <v>39100</v>
      </c>
      <c r="F4" s="110">
        <v>45948.661111111112</v>
      </c>
      <c r="G4" s="111">
        <f t="shared" ref="G4" ca="1" si="1">IFERROR(NOW()-F4,"")</f>
        <v>36.935819212958449</v>
      </c>
      <c r="H4" s="110">
        <v>45948.661111111112</v>
      </c>
      <c r="I4" s="109" t="str">
        <f>IFERROR(VLOOKUP(D4,DB!A:F,6,0),"")</f>
        <v>SCECO</v>
      </c>
      <c r="J4" s="109" t="str">
        <f>IFERROR(VLOOKUP(D4,DB!A:G,7,0),"")</f>
        <v>Dead</v>
      </c>
      <c r="K4" s="109" t="s">
        <v>39143</v>
      </c>
      <c r="L4" s="109" t="str">
        <f>IFERROR(VLOOKUP(D4,DB!A:I,9,0),"")</f>
        <v>Latis</v>
      </c>
    </row>
    <row r="5" spans="1:13" ht="30.75">
      <c r="A5" s="109" t="s">
        <v>39144</v>
      </c>
      <c r="B5" s="109" t="str">
        <f>IFERROR(VLOOKUP(D5,DB!A:K,11,0),"")</f>
        <v>R5</v>
      </c>
      <c r="C5" s="109">
        <v>1</v>
      </c>
      <c r="D5" s="109" t="s">
        <v>36518</v>
      </c>
      <c r="E5" s="109" t="s">
        <v>39021</v>
      </c>
      <c r="F5" s="122">
        <v>45981.373298611114</v>
      </c>
      <c r="G5" s="111">
        <f ca="1">IFERROR(NOW()-F5,"")</f>
        <v>4.2236317129572853</v>
      </c>
      <c r="H5" s="122">
        <v>45981.360798611109</v>
      </c>
      <c r="I5" s="109" t="str">
        <f>IFERROR(VLOOKUP(D5,DB!A:F,6,0),"")</f>
        <v>SCECO</v>
      </c>
      <c r="J5" s="109" t="str">
        <f>IFERROR(VLOOKUP(D5,DB!A:G,7,0),"")</f>
        <v>Dead</v>
      </c>
      <c r="K5" s="109" t="s">
        <v>39145</v>
      </c>
      <c r="L5" s="109" t="str">
        <f>IFERROR(VLOOKUP(D5,DB!A:I,9,0),"")</f>
        <v>Latis</v>
      </c>
    </row>
    <row r="6" spans="1:13">
      <c r="A6" s="109"/>
      <c r="B6" s="109" t="str">
        <f>IFERROR(VLOOKUP(D6,DB!A:K,11,0),"")</f>
        <v/>
      </c>
      <c r="C6" s="109"/>
      <c r="D6" s="143"/>
      <c r="E6" s="109"/>
      <c r="F6" s="109"/>
      <c r="G6" s="111">
        <f ca="1">IFERROR(NOW()-F6,"")</f>
        <v>45985.596930324071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45985.596930324071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45985.596930324071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45985.596930324071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45985.596930324071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45985.596930324071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45985.596930324071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45985.596930324071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45985.596930324071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45985.596930324071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45985.596930324071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45985.596930324071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45985.596930324071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45985.596930324071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45985.596930324071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45985.596930324071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45985.596930324071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45985.596930324071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45985.596930324071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45985.596930324071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45985.596930324071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45985.596930324071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45985.596930324071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45985.596930324071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45985.596930324071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45985.596930324071</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45985.596930324071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45985.596930324071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45985.596930324071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45985.596930324071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45985.596930324071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45985.596930324071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45985.596930324071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45985.596930324071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45985.596930324071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45985.596930324071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45985.596930324071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45985.596930324071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45985.596930324071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45985.596930324071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45985.596930324071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45985.596930324071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45985.596930324071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45985.596930324071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45985.596930324071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45985.596930324071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45985.596930324071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45985.596930324071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45985.596930324071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45985.596930324071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45985.596930324071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45985.596930324071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45985.596930324071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45985.596930324071</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C9" sqref="C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45985.596930324071</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45985.596930324071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45985.596930324071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45985.596930324071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45985.596930324071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45985.596930324071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45985.596930324071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45985.596930324071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45985.596930324071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45985.596930324071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45985.596930324071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45985.596930324071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45985.596930324071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45985.596930324071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45985.596930324071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45985.596930324071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45985.596930324071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45985.596930324071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45985.596930324071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45985.596930324071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45985.596930324071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45985.596930324071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45985.596930324071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45985.596930324071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45985.596930324071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45985.596930324071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45985.596930324071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45985.596930324071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45985.596930324071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45985.596930324071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45985.596930324071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45985.596930324071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45985.596930324071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45985.596930324071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45985.596930324071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45985.596930324071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45985.596930324071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45985.596930324071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45985.596930324071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45985.596930324071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45985.596930324071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45985.596930324071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45985.596930324071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