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28" documentId="13_ncr:1_{F6CB121F-512D-4AA6-A0C1-0FB36C537598}" xr6:coauthVersionLast="47" xr6:coauthVersionMax="47" xr10:uidLastSave="{F753270C-AF21-49F7-84F6-88689FD0B39B}"/>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<sst xmlns="http://schemas.openxmlformats.org/spreadsheetml/2006/main" count="180307" uniqueCount="39135">
  <si>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</si>
  <si>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</si>
  <si>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</si>
  <si>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</si>
  <si>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</si>
  <si>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</si>
  <si>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</si>
  <si>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</si>
  <si>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</si>
  <si>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</si>
  <si>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</si>
  <si>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</si>
  <si>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</si>
  <si>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</si>
  <si>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</si>
  <si>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</si>
  <si>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</si>
  <si>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</si>
  <si>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</si>
  <si>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</si>
  <si>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</si>
  <si>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</si>
  <si>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</si>
  <si>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</si>
  <si>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</si>
  <si>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</si>
  <si>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</si>
  <si>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</si>
  <si>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</si>
  <si>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</si>
  <si>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</si>
  <si>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</si>
  <si>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</si>
  <si>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</si>
  <si>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</si>
  <si>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</si>
  <si>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</si>
  <si>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</si>
  <si>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</si>
  <si>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</si>
  <si>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</si>
  <si>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</si>
  <si>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</si>
  <si>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</si>
  <si>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</si>
  <si>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</si>
  <si>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</si>
  <si>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</si>
  <si>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</si>
  <si>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</si>
  <si>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</si>
  <si>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</si>
  <si>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</si>
  <si>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</si>
  <si>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</si>
  <si>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</si>
  <si>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</si>
  <si>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</si>
  <si>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</si>
  <si>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</si>
  <si>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</si>
  <si>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</si>
  <si>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</si>
  <si>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</si>
  <si>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</si>
  <si>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</si>
  <si>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</si>
  <si>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</si>
  <si>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</si>
  <si>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</si>
  <si>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</si>
  <si>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</si>
  <si>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</si>
  <si>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</si>
  <si>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</si>
  <si>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</si>
  <si>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</si>
  <si>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</si>
  <si>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</si>
  <si>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</si>
  <si>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</si>
  <si>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</si>
  <si>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</si>
  <si>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</si>
  <si>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</si>
  <si>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</si>
  <si>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</si>
  <si>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</si>
  <si>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</si>
  <si>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</si>
  <si>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</si>
  <si>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</si>
  <si>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</si>
  <si>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</si>
  <si>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</si>
  <si>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</si>
  <si>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</si>
  <si>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</si>
  <si>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</si>
  <si>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</si>
  <si>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</si>
  <si>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</si>
  <si>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</si>
  <si>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</si>
  <si>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</si>
  <si>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</si>
  <si>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</si>
  <si>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</si>
  <si>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</si>
  <si>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</si>
  <si>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</si>
  <si>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</si>
  <si>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</si>
  <si>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</si>
  <si>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</si>
  <si>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</si>
  <si>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</si>
  <si>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</si>
  <si>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</si>
  <si>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</si>
  <si>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</si>
  <si>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</si>
  <si>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</si>
  <si>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</si>
  <si>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</si>
  <si>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</si>
  <si>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</si>
  <si>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</si>
  <si>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</si>
  <si>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</si>
  <si>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</si>
  <si>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</si>
  <si>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</si>
  <si>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</si>
  <si>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</si>
  <si>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</si>
  <si>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</si>
  <si>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</si>
  <si>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</si>
  <si>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</si>
  <si>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</si>
  <si>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</si>
  <si>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</si>
  <si>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</si>
  <si>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</si>
  <si>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</si>
  <si>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</si>
  <si>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</si>
  <si>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</si>
  <si>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</si>
  <si>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</si>
  <si>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</si>
  <si>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</si>
  <si>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</si>
  <si>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</si>
  <si>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</si>
  <si>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</si>
  <si>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</si>
  <si>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</si>
  <si>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</si>
  <si>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</si>
  <si>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</si>
  <si>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</si>
  <si>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</si>
  <si>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</si>
  <si>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</si>
  <si>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</si>
  <si>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</si>
  <si>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</si>
  <si>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</si>
  <si>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</si>
  <si>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</si>
  <si>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</si>
  <si>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</si>
  <si>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</si>
  <si>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</si>
  <si>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</si>
  <si>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</si>
  <si>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</si>
  <si>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</si>
  <si>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</si>
  <si>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</si>
  <si>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</si>
  <si>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</si>
  <si>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</si>
  <si>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</si>
  <si>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</si>
  <si>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</si>
  <si>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</si>
  <si>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</si>
  <si>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</si>
  <si>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</si>
  <si>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</si>
  <si>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</si>
  <si>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</si>
  <si>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</si>
  <si>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</si>
  <si>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</si>
  <si>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</si>
  <si>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</si>
  <si>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</si>
  <si>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</si>
  <si>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</si>
  <si>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</si>
  <si>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</si>
  <si>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</si>
  <si>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</si>
  <si>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</si>
  <si>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</si>
  <si>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</si>
  <si>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</si>
  <si>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</si>
  <si>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</si>
  <si>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</si>
  <si>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</si>
  <si>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</si>
  <si>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</si>
  <si>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</si>
  <si>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</si>
  <si>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</si>
  <si>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</si>
  <si>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</si>
  <si>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</si>
  <si>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</si>
  <si>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</si>
  <si>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</si>
  <si>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</si>
  <si>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</si>
  <si>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</si>
  <si>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</si>
  <si>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</si>
  <si>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</si>
  <si>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</si>
  <si>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</si>
  <si>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</si>
  <si>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</si>
  <si>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</si>
  <si>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</si>
  <si>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</si>
  <si>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</si>
  <si>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</si>
  <si>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</si>
  <si>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</si>
  <si>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</si>
  <si>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</si>
  <si>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</si>
  <si>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</si>
  <si>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</si>
  <si>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</si>
  <si>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</si>
  <si>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</si>
  <si>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</si>
  <si>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</si>
  <si>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</si>
  <si>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</si>
  <si>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</si>
  <si>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</si>
  <si>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</si>
  <si>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</si>
  <si>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</si>
  <si>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</si>
  <si>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</si>
  <si>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</si>
  <si>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</si>
  <si>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</si>
  <si>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</si>
  <si>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</si>
  <si>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</si>
  <si>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</si>
  <si>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</si>
  <si>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</si>
  <si>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</si>
  <si>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</si>
  <si>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</si>
  <si>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</si>
  <si>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</si>
  <si>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</si>
  <si>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</si>
  <si>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</si>
  <si>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</si>
  <si>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</si>
  <si>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</si>
  <si>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</si>
  <si>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</si>
  <si>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</si>
  <si>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</si>
  <si>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</si>
  <si>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</si>
  <si>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</si>
  <si>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</si>
  <si>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</si>
  <si>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</si>
  <si>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</si>
  <si>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</si>
  <si>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</si>
  <si>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</si>
  <si>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</si>
  <si>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</si>
  <si>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</si>
  <si>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</si>
  <si>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</si>
  <si>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</si>
  <si>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</si>
  <si>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</si>
  <si>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</si>
  <si>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</si>
  <si>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</si>
  <si>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</si>
  <si>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</si>
  <si>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</si>
  <si>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</si>
  <si>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</si>
  <si>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</si>
  <si>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</si>
  <si>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</si>
  <si>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</si>
  <si>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</si>
  <si>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</si>
  <si>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</si>
  <si>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</si>
  <si>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</si>
  <si>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</si>
  <si>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</si>
  <si>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</si>
  <si>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</si>
  <si>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</si>
  <si>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</si>
  <si>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</si>
  <si>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</si>
  <si>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</si>
  <si>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</si>
  <si>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</si>
  <si>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</si>
  <si>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</si>
  <si>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</si>
  <si>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</si>
  <si>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</si>
  <si>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</si>
  <si>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</si>
  <si>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</si>
  <si>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</si>
  <si>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</si>
  <si>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</si>
  <si>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</si>
  <si>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</si>
  <si>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</si>
  <si>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</si>
  <si>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</si>
  <si>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</si>
  <si>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</si>
  <si>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</si>
  <si>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</si>
  <si>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</si>
  <si>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</si>
  <si>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</si>
  <si>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</si>
  <si>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</si>
  <si>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</si>
  <si>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</si>
  <si>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</si>
  <si>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</si>
  <si>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</si>
  <si>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</si>
  <si>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</si>
  <si>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</si>
  <si>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</si>
  <si>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</si>
  <si>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</si>
  <si>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</si>
  <si>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</si>
  <si>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</si>
  <si>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</si>
  <si>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</si>
  <si>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</si>
  <si>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</si>
  <si>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</si>
  <si>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</si>
  <si>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</si>
  <si>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</si>
  <si>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</si>
  <si>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</si>
  <si>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</si>
  <si>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</si>
  <si>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</si>
  <si>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</si>
  <si>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</si>
  <si>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</si>
  <si>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</si>
  <si>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</si>
  <si>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</si>
  <si>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</si>
  <si>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</si>
  <si>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</si>
  <si>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</si>
  <si>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</si>
  <si>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</si>
  <si>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</si>
  <si>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</si>
  <si>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</si>
  <si>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</si>
  <si>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</si>
  <si>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</si>
  <si>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</si>
  <si>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</si>
  <si>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</si>
  <si>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</si>
  <si>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</si>
  <si>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</si>
  <si>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</si>
  <si>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</si>
  <si>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</si>
  <si>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</si>
  <si>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</si>
  <si>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</si>
  <si>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</si>
  <si>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</si>
  <si>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</si>
  <si>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</si>
  <si>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</si>
  <si>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</si>
  <si>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</si>
  <si>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</si>
  <si>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</si>
  <si>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</si>
  <si>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</si>
  <si>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</si>
  <si>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</si>
  <si>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</si>
  <si>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</si>
  <si>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</si>
  <si>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</si>
  <si>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</si>
  <si>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</si>
  <si>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</si>
  <si>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</si>
  <si>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</si>
  <si>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</si>
  <si>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</si>
  <si>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</si>
  <si>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</si>
  <si>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</si>
  <si>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</si>
  <si>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</si>
  <si>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</si>
  <si>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</si>
  <si>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</si>
  <si>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</si>
  <si>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</si>
  <si>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</si>
  <si>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</si>
  <si>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</si>
  <si>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</si>
  <si>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</si>
  <si>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</si>
  <si>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</si>
  <si>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</si>
  <si>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</si>
  <si>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</si>
  <si>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</si>
  <si>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</si>
  <si>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</si>
  <si>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</si>
  <si>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</si>
  <si>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</si>
  <si>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</si>
  <si>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</si>
  <si>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</si>
  <si>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</si>
  <si>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</si>
  <si>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</si>
  <si>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</si>
  <si>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</si>
  <si>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</si>
  <si>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</si>
  <si>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</si>
  <si>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</si>
  <si>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</si>
  <si>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</si>
  <si>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</si>
  <si>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</si>
  <si>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</si>
  <si>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</si>
  <si>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</si>
  <si>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</si>
  <si>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</si>
  <si>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</si>
  <si>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</si>
  <si>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</si>
  <si>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</si>
  <si>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</si>
  <si>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</si>
  <si>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</si>
  <si>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</si>
  <si>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</si>
  <si>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</si>
  <si>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</si>
  <si>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</si>
  <si>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</si>
  <si>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</si>
  <si>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</si>
  <si>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</si>
  <si>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</si>
  <si>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</si>
  <si>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</si>
  <si>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</si>
  <si>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</si>
  <si>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</si>
  <si>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</si>
  <si>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</si>
  <si>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</si>
  <si>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</si>
  <si>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</si>
  <si>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</si>
  <si>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</si>
  <si>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</si>
  <si>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</si>
  <si>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</si>
  <si>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</si>
  <si>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</si>
  <si>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</si>
  <si>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</si>
  <si>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</si>
  <si>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</si>
  <si>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</si>
  <si>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</si>
  <si>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</si>
  <si>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</si>
  <si>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</si>
  <si>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</si>
  <si>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</si>
  <si>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</si>
  <si>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</si>
  <si>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</si>
  <si>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</si>
  <si>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</si>
  <si>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</si>
  <si>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</si>
  <si>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</si>
  <si>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</si>
  <si>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</si>
  <si>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</si>
  <si>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</si>
  <si>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</si>
  <si>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</si>
  <si>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</si>
  <si>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</si>
  <si>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</si>
  <si>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</si>
  <si>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</si>
  <si>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</si>
  <si>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</si>
  <si>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</si>
  <si>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</si>
  <si>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</si>
  <si>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</si>
  <si>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</si>
  <si>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</si>
  <si>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</si>
  <si>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</si>
  <si>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</si>
  <si>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</si>
  <si>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</si>
  <si>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</si>
  <si>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</si>
  <si>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</si>
  <si>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</si>
  <si>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</si>
  <si>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</si>
  <si>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</si>
  <si>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</si>
  <si>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</si>
  <si>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</si>
  <si>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</si>
  <si>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</si>
  <si>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</si>
  <si>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</si>
  <si>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</si>
  <si>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</si>
  <si>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</si>
  <si>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</si>
  <si>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</si>
  <si>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</si>
  <si>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</si>
  <si>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</si>
  <si>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</si>
  <si>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</si>
  <si>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</si>
  <si>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</si>
  <si>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</si>
  <si>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</si>
  <si>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</si>
  <si>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</si>
  <si>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</si>
  <si>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</si>
  <si>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</si>
  <si>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</si>
  <si>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</si>
  <si>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</si>
  <si>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</si>
  <si>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</si>
  <si>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</si>
  <si>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</si>
  <si>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</si>
  <si>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</si>
  <si>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</si>
  <si>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</si>
  <si>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</si>
  <si>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</si>
  <si>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</si>
  <si>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</si>
  <si>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</si>
  <si>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</si>
  <si>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</si>
  <si>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</si>
  <si>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</si>
  <si>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</si>
  <si>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</si>
  <si>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</si>
  <si>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</si>
  <si>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</si>
  <si>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</si>
  <si>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</si>
  <si>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</si>
  <si>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</si>
  <si>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</si>
  <si>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</si>
  <si>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</si>
  <si>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</si>
  <si>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</si>
  <si>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</si>
  <si>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</si>
  <si>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</si>
  <si>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</si>
  <si>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</si>
  <si>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</si>
  <si>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</si>
  <si>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</si>
  <si>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</si>
  <si>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</si>
  <si>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</si>
  <si>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</si>
  <si>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</si>
  <si>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</si>
  <si>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</si>
  <si>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</si>
  <si>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</si>
  <si>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</si>
  <si>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</si>
  <si>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</si>
  <si>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</si>
  <si>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</si>
  <si>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</si>
  <si>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</si>
  <si>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</si>
  <si>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</si>
  <si>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</si>
  <si>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</si>
  <si>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</si>
  <si>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</si>
  <si>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</si>
  <si>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</si>
  <si>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</si>
  <si>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</si>
  <si>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</si>
  <si>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</si>
  <si>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</si>
  <si>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</si>
  <si>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</si>
  <si>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</si>
  <si>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</si>
  <si>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</si>
  <si>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</si>
  <si>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</si>
  <si>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</si>
  <si>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</si>
  <si>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</si>
  <si>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</si>
  <si>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</si>
  <si>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</si>
  <si>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</si>
  <si>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</si>
  <si>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</si>
  <si>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</si>
  <si>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</si>
  <si>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</si>
  <si>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</si>
  <si>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</si>
  <si>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</si>
  <si>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</si>
  <si>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</si>
  <si>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</si>
  <si>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</si>
  <si>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</si>
  <si>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</si>
  <si>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</si>
  <si>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</si>
  <si>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</si>
  <si>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</si>
  <si>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</si>
  <si>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</si>
  <si>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</si>
  <si>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</si>
  <si>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</si>
  <si>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</si>
  <si>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</si>
  <si>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</si>
  <si>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</si>
  <si>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</si>
  <si>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</si>
  <si>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</si>
  <si>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</si>
  <si>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</si>
  <si>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</si>
  <si>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</si>
  <si>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</si>
  <si>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</si>
  <si>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</si>
  <si>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</si>
  <si>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</si>
  <si>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</si>
  <si>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</si>
  <si>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</si>
  <si>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</si>
  <si>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</si>
  <si>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</si>
  <si>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</si>
  <si>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</si>
  <si>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</si>
  <si>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</si>
  <si>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</si>
  <si>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</si>
  <si>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</si>
  <si>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</si>
  <si>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</si>
  <si>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</si>
  <si>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</si>
  <si>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</si>
  <si>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</si>
  <si>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</si>
  <si>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</si>
  <si>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</si>
  <si>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</si>
  <si>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</si>
  <si>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</si>
  <si>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</si>
  <si>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</si>
  <si>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</si>
  <si>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</si>
  <si>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</si>
  <si>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</si>
  <si>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</si>
  <si>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</si>
  <si>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</si>
  <si>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</si>
  <si>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</si>
  <si>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</si>
  <si>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</si>
  <si>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</si>
  <si>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</si>
  <si>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</si>
  <si>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</si>
  <si>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</si>
  <si>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</si>
  <si>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</si>
  <si>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</si>
  <si>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</si>
  <si>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</si>
  <si>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</si>
  <si>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</si>
  <si>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</si>
  <si>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</si>
  <si>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</si>
  <si>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</si>
  <si>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</si>
  <si>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</si>
  <si>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</si>
  <si>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</si>
  <si>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</si>
  <si>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</si>
  <si>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</si>
  <si>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</si>
  <si>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</si>
  <si>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</si>
  <si>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</si>
  <si>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</si>
  <si>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</si>
  <si>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</si>
  <si>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</si>
  <si>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</si>
  <si>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</si>
  <si>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</si>
  <si>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</si>
  <si>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</si>
  <si>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</si>
  <si>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</si>
  <si>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</si>
  <si>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</si>
  <si>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</si>
  <si>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</si>
  <si>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</si>
  <si>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</si>
  <si>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</si>
  <si>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</si>
  <si>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</si>
  <si>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</si>
  <si>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</si>
  <si>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</si>
  <si>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</si>
  <si>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</si>
  <si>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</si>
  <si>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</si>
  <si>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</si>
  <si>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</si>
  <si>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</si>
  <si>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</si>
  <si>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</si>
  <si>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</si>
  <si>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</si>
  <si>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</si>
  <si>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</si>
  <si>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</si>
  <si>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</si>
  <si>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</si>
  <si>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</si>
  <si>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</si>
  <si>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</si>
  <si>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</si>
  <si>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</si>
  <si>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</si>
  <si>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</si>
  <si>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</si>
  <si>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</si>
  <si>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</si>
  <si>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</si>
  <si>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</si>
  <si>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</si>
  <si>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</si>
  <si>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</si>
  <si>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</si>
  <si>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</si>
  <si>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</si>
  <si>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</si>
  <si>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</si>
  <si>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</si>
  <si>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</si>
  <si>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</si>
  <si>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</si>
  <si>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</si>
  <si>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</si>
  <si>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</si>
  <si>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</si>
  <si>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</si>
  <si>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</si>
  <si>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</si>
  <si>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</si>
  <si>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</si>
  <si>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</si>
  <si>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</si>
  <si>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</si>
  <si>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</si>
  <si>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</si>
  <si>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</si>
  <si>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</si>
  <si>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</si>
  <si>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</si>
  <si>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</si>
  <si>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</si>
  <si>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</si>
  <si>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</si>
  <si>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</si>
  <si>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</si>
  <si>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</si>
  <si>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</si>
  <si>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</si>
  <si>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</si>
  <si>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</si>
  <si>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</si>
  <si>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</si>
  <si>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</si>
  <si>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</si>
  <si>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</si>
  <si>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</si>
  <si>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</si>
  <si>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</si>
  <si>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</si>
  <si>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</si>
  <si>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</si>
  <si>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</si>
  <si>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</si>
  <si>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</si>
  <si>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</si>
  <si>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</si>
  <si>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</si>
  <si>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</si>
  <si>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</si>
  <si>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</si>
  <si>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</si>
  <si>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</si>
  <si>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</si>
  <si>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</si>
  <si>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</si>
  <si>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</si>
  <si>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</si>
  <si>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</si>
  <si>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</si>
  <si>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</si>
  <si>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</si>
  <si>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</si>
  <si>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</si>
  <si>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</si>
  <si>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</si>
  <si>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</si>
  <si>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</si>
  <si>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</si>
  <si>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</si>
  <si>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</si>
  <si>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</si>
  <si>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</si>
  <si>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</si>
  <si>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</si>
  <si>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</si>
  <si>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</si>
  <si>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</si>
  <si>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</si>
  <si>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</si>
  <si>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</si>
  <si>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</si>
  <si>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</si>
  <si>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</si>
  <si>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</si>
  <si>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</si>
  <si>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</si>
  <si>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</si>
  <si>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</si>
  <si>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</si>
  <si>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</si>
  <si>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</si>
  <si>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</si>
  <si>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</si>
  <si>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</si>
  <si>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</si>
  <si>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</si>
  <si>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</si>
  <si>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</si>
  <si>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</si>
  <si>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</si>
  <si>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</si>
  <si>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</si>
  <si>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</si>
  <si>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</si>
  <si>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</si>
  <si>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</si>
  <si>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</si>
  <si>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</si>
  <si>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</si>
  <si>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</si>
  <si>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</si>
  <si>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</si>
  <si>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</si>
  <si>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</si>
  <si>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</si>
  <si>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</si>
  <si>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</si>
  <si>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</si>
  <si>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</si>
  <si>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</si>
  <si>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</si>
  <si>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</si>
  <si>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</si>
  <si>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</si>
  <si>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</si>
  <si>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</si>
  <si>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</si>
  <si>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</si>
  <si>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</si>
  <si>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</si>
  <si>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</si>
  <si>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</si>
  <si>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</si>
  <si>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</si>
  <si>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</si>
  <si>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</si>
  <si>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</si>
  <si>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</si>
  <si>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</si>
  <si>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</si>
  <si>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</si>
  <si>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</si>
  <si>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</si>
  <si>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</si>
  <si>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</si>
  <si>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</si>
  <si>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</si>
  <si>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</si>
  <si>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</si>
  <si>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</si>
  <si>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</si>
  <si>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</si>
  <si>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</si>
  <si>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</si>
  <si>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</si>
  <si>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</si>
  <si>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</si>
  <si>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</si>
  <si>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</si>
  <si>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</si>
  <si>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</si>
  <si>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</si>
  <si>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</si>
  <si>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</si>
  <si>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</si>
  <si>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</si>
  <si>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</si>
  <si>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</si>
  <si>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</si>
  <si>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</si>
  <si>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</si>
  <si>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</si>
  <si>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</si>
  <si>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</si>
  <si>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</si>
  <si>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</si>
  <si>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</si>
  <si>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</si>
  <si>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</si>
  <si>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</si>
  <si>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</si>
  <si>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</si>
  <si>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</si>
  <si>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</si>
  <si>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</si>
  <si>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</si>
  <si>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</si>
  <si>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</si>
  <si>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</si>
  <si>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</si>
  <si>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</si>
  <si>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</si>
  <si>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</si>
  <si>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</si>
  <si>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</si>
  <si>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</si>
  <si>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</si>
  <si>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</si>
  <si>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</si>
  <si>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</si>
  <si>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</si>
  <si>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</si>
  <si>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</si>
  <si>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</si>
  <si>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</si>
  <si>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</si>
  <si>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</si>
  <si>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</si>
  <si>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</si>
  <si>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</si>
  <si>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</si>
  <si>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</si>
  <si>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</si>
  <si>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</si>
  <si>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</si>
  <si>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</si>
  <si>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</si>
  <si>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</si>
  <si>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</si>
  <si>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</si>
  <si>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</si>
  <si>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</si>
  <si>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</si>
  <si>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</si>
  <si>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</si>
  <si>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</si>
  <si>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</si>
  <si>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</si>
  <si>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</si>
  <si>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</si>
  <si>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</si>
  <si>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</si>
  <si>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</si>
  <si>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</si>
  <si>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</si>
  <si>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</si>
  <si>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</si>
  <si>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</si>
  <si>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</si>
  <si>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</si>
  <si>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</si>
  <si>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</si>
  <si>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</si>
  <si>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</si>
  <si>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</si>
  <si>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</si>
  <si>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</si>
  <si>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</si>
  <si>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</si>
  <si>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</si>
  <si>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</si>
  <si>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</si>
  <si>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</si>
  <si>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</si>
  <si>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</si>
  <si>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</si>
  <si>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</si>
  <si>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</si>
  <si>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</si>
  <si>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</si>
  <si>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</si>
  <si>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</si>
  <si>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</si>
  <si>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</si>
  <si>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</si>
  <si>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</si>
  <si>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</si>
  <si>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</si>
  <si>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</si>
  <si>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</si>
  <si>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</si>
  <si>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</si>
  <si>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</si>
  <si>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</si>
  <si>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</si>
  <si>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</si>
  <si>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</si>
  <si>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</si>
  <si>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</si>
  <si>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</si>
  <si>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</si>
  <si>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</si>
  <si>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</si>
  <si>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</si>
  <si>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</si>
  <si>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</si>
  <si>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</si>
  <si>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</si>
  <si>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</si>
  <si>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</si>
  <si>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</si>
  <si>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</si>
  <si>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</si>
  <si>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</si>
  <si>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</si>
  <si>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</si>
  <si>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</si>
  <si>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</si>
  <si>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</si>
  <si>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</si>
  <si>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</si>
  <si>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</si>
  <si>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</si>
  <si>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</si>
  <si>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</si>
  <si>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</si>
  <si>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</si>
  <si>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</si>
  <si>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</si>
  <si>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</si>
  <si>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</si>
  <si>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</si>
  <si>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</si>
  <si>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</si>
  <si>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</si>
  <si>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</si>
  <si>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</si>
  <si>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</si>
  <si>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</si>
  <si>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</si>
  <si>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</si>
  <si>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</si>
  <si>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</si>
  <si>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</si>
  <si>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</si>
  <si>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</si>
  <si>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</si>
  <si>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</si>
  <si>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</si>
  <si>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</si>
  <si>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</si>
  <si>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</si>
  <si>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</si>
  <si>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</si>
  <si>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</si>
  <si>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</si>
  <si>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</si>
  <si>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</si>
  <si>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</si>
  <si>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</si>
  <si>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</si>
  <si>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</si>
  <si>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</si>
  <si>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</si>
  <si>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</si>
  <si>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</si>
  <si>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</si>
  <si>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</si>
  <si>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</si>
  <si>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</si>
  <si>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</si>
  <si>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</si>
  <si>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</si>
  <si>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</si>
  <si>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</si>
  <si>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</si>
  <si>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</si>
  <si>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</si>
  <si>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</si>
  <si>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</si>
  <si>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</si>
  <si>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</si>
  <si>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</si>
  <si>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</si>
  <si>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</si>
  <si>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</si>
  <si>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</si>
  <si>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</si>
  <si>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</si>
  <si>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</si>
  <si>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</si>
  <si>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</si>
  <si>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</si>
  <si>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</si>
  <si>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</si>
  <si>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</si>
  <si>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</si>
  <si>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</si>
  <si>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</si>
  <si>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</si>
  <si>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</si>
  <si>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</si>
  <si>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</si>
  <si>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</si>
  <si>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</si>
  <si>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</si>
  <si>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</si>
  <si>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</si>
  <si>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</si>
  <si>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</si>
  <si>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</si>
  <si>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</si>
  <si>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</si>
  <si>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</si>
  <si>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</si>
  <si>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</si>
  <si>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</si>
  <si>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</si>
  <si>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</si>
  <si>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</si>
  <si>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</si>
  <si>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</si>
  <si>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</si>
  <si>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</si>
  <si>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</si>
  <si>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</si>
  <si>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</si>
  <si>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</si>
  <si>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</si>
  <si>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</si>
  <si>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</si>
  <si>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</si>
  <si>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</si>
  <si>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</si>
  <si>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</si>
  <si>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</si>
  <si>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</si>
  <si>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</si>
  <si>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</si>
  <si>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</si>
  <si>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</si>
  <si>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</si>
  <si>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</si>
  <si>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</si>
  <si>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</si>
  <si>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</si>
  <si>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</si>
  <si>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</si>
  <si>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</si>
  <si>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</si>
  <si>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</si>
  <si>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</si>
  <si>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</si>
  <si>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</si>
  <si>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</si>
  <si>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</si>
  <si>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</si>
  <si>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</si>
  <si>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</si>
  <si>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</si>
  <si>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</si>
  <si>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</si>
  <si>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</si>
  <si>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</si>
  <si>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</si>
  <si>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</si>
  <si>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</si>
  <si>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</si>
  <si>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</si>
  <si>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</si>
  <si>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</si>
  <si>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</si>
  <si>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</si>
  <si>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</si>
  <si>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</si>
  <si>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</si>
  <si>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</si>
  <si>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</si>
  <si>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</si>
  <si>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</si>
  <si>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</si>
  <si>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</si>
  <si>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</si>
  <si>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</si>
  <si>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</si>
  <si>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</si>
  <si>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</si>
  <si>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</si>
  <si>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</si>
  <si>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</si>
  <si>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</si>
  <si>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</si>
  <si>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</si>
  <si>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</si>
  <si>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</si>
  <si>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</si>
  <si>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</si>
  <si>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</si>
  <si>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</si>
  <si>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</si>
  <si>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</si>
  <si>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</si>
  <si>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</si>
  <si>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</si>
  <si>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</si>
  <si>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</si>
  <si>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</si>
  <si>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</si>
  <si>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</si>
  <si>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</si>
  <si>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</si>
  <si>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</si>
  <si>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</si>
  <si>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</si>
  <si>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</si>
  <si>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</si>
  <si>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</si>
  <si>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</si>
  <si>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</si>
  <si>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</si>
  <si>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</si>
  <si>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</si>
  <si>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</si>
  <si>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</si>
  <si>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</si>
  <si>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</si>
  <si>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</si>
  <si>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</si>
  <si>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</si>
  <si>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</si>
  <si>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</si>
  <si>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</si>
  <si>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</si>
  <si>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</si>
  <si>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</si>
  <si>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</si>
  <si>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</si>
  <si>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</si>
  <si>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</si>
  <si>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</si>
  <si>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</si>
  <si>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</si>
  <si>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</si>
  <si>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</si>
  <si>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</si>
  <si>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</si>
  <si>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</si>
  <si>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</si>
  <si>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</si>
  <si>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</si>
  <si>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</si>
  <si>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</si>
  <si>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</si>
  <si>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</si>
  <si>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</si>
  <si>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</si>
  <si>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</si>
  <si>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</si>
  <si>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</si>
  <si>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</si>
  <si>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</si>
  <si>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</si>
  <si>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</si>
  <si>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</si>
  <si>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</si>
  <si>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</si>
  <si>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</si>
  <si>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</si>
  <si>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</si>
  <si>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</si>
  <si>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</si>
  <si>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</si>
  <si>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</si>
  <si>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</si>
  <si>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</si>
  <si>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</si>
  <si>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</si>
  <si>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</si>
  <si>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</si>
  <si>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</si>
  <si>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</si>
  <si>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</si>
  <si>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</si>
  <si>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</si>
  <si>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</si>
  <si>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</si>
  <si>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</si>
  <si>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</si>
  <si>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</si>
  <si>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</si>
  <si>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</si>
  <si>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</si>
  <si>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</si>
  <si>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</si>
  <si>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</si>
  <si>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</si>
  <si>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</si>
  <si>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</si>
  <si>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</si>
  <si>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</si>
  <si>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</si>
  <si>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</si>
  <si>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</si>
  <si>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</si>
  <si>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</si>
  <si>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</si>
  <si>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</si>
  <si>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</si>
  <si>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</si>
  <si>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</si>
  <si>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</si>
  <si>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</si>
  <si>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</si>
  <si>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</si>
  <si>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</si>
  <si>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</si>
  <si>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</si>
  <si>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</si>
  <si>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</si>
  <si>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</si>
  <si>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</si>
  <si>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</si>
  <si>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</si>
  <si>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</si>
  <si>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</si>
  <si>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</si>
  <si>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</si>
  <si>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</si>
  <si>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</si>
  <si>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</si>
  <si>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</si>
  <si>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</si>
  <si>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</si>
  <si>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</si>
  <si>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</si>
  <si>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</si>
  <si>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</si>
  <si>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</si>
  <si>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</si>
  <si>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</si>
  <si>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</si>
  <si>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</si>
  <si>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</si>
  <si>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</si>
  <si>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</si>
  <si>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</si>
  <si>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</si>
  <si>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</si>
  <si>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</si>
  <si>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</si>
  <si>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</si>
  <si>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</si>
  <si>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</si>
  <si>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</si>
  <si>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</si>
  <si>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</si>
  <si>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</si>
  <si>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</si>
  <si>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</si>
  <si>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</si>
  <si>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</si>
  <si>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</si>
  <si>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</si>
  <si>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</si>
  <si>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</si>
  <si>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</si>
  <si>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</si>
  <si>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</si>
  <si>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</si>
  <si>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</si>
  <si>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</si>
  <si>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</si>
  <si>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</si>
  <si>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</si>
  <si>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</si>
  <si>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</si>
  <si>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</si>
  <si>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</si>
  <si>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</si>
  <si>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</si>
  <si>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</si>
  <si>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</si>
  <si>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</si>
  <si>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</si>
  <si>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</si>
  <si>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</si>
  <si>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</si>
  <si>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</si>
  <si>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</si>
  <si>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</si>
  <si>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</si>
  <si>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</si>
  <si>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</si>
  <si>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</si>
  <si>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</si>
  <si>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</si>
  <si>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</si>
  <si>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</si>
  <si>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</si>
  <si>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</si>
  <si>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</si>
  <si>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</si>
  <si>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</si>
  <si>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</si>
  <si>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</si>
  <si>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</si>
  <si>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</si>
  <si>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</si>
  <si>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</si>
  <si>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</si>
  <si>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</si>
  <si>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</si>
  <si>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</si>
  <si>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</si>
  <si>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</si>
  <si>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</si>
  <si>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</si>
  <si>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</si>
  <si>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</si>
  <si>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</si>
  <si>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</si>
  <si>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</si>
  <si>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</si>
  <si>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</si>
  <si>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</si>
  <si>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</si>
  <si>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</si>
  <si>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</si>
  <si>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</si>
  <si>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</si>
  <si>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</si>
  <si>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</si>
  <si>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</si>
  <si>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</si>
  <si>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</si>
  <si>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</si>
  <si>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</si>
  <si>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</si>
  <si>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</si>
  <si>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</si>
  <si>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</si>
  <si>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</si>
  <si>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</si>
  <si>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</si>
  <si>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</si>
  <si>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</si>
  <si>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</si>
  <si>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</si>
  <si>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</si>
  <si>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</si>
  <si>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</si>
  <si>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</si>
  <si>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</si>
  <si>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</si>
  <si>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</si>
  <si>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</si>
  <si>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</si>
  <si>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</si>
  <si>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</si>
  <si>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</si>
  <si>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</si>
  <si>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</si>
  <si>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</si>
  <si>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</si>
  <si>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</si>
  <si>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</si>
  <si>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</si>
  <si>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</si>
  <si>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</si>
  <si>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</si>
  <si>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</si>
  <si>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</si>
  <si>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</si>
  <si>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</si>
  <si>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</si>
  <si>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</si>
  <si>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</si>
  <si>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</si>
  <si>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</si>
  <si>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</si>
  <si>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</si>
  <si>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</si>
  <si>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</si>
  <si>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</si>
  <si>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</si>
  <si>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</si>
  <si>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</si>
  <si>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</si>
  <si>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</si>
  <si>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</si>
  <si>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</si>
  <si>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</si>
  <si>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</si>
  <si>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</si>
  <si>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</si>
  <si>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</si>
  <si>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</si>
  <si>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</si>
  <si>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</si>
  <si>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</si>
  <si>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</si>
  <si>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</si>
  <si>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</si>
  <si>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</si>
  <si>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</si>
  <si>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</si>
  <si>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</si>
  <si>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</si>
  <si>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</si>
  <si>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</si>
  <si>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</si>
  <si>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</si>
  <si>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</si>
  <si>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</si>
  <si>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</si>
  <si>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</si>
  <si>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</si>
  <si>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</si>
  <si>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</si>
  <si>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</si>
  <si>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</si>
  <si>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</si>
  <si>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</si>
  <si>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</si>
  <si>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</si>
  <si>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</si>
  <si>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</si>
  <si>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</si>
  <si>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</si>
  <si>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</si>
  <si>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</si>
  <si>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</si>
  <si>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</si>
  <si>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</si>
  <si>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</si>
  <si>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</si>
  <si>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</si>
  <si>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</si>
  <si>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</si>
  <si>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</si>
  <si>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</si>
  <si>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</si>
  <si>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</si>
  <si>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</si>
  <si>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</si>
  <si>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</si>
  <si>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</si>
  <si>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</si>
  <si>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</si>
  <si>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</si>
  <si>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</si>
  <si>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</si>
  <si>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</si>
  <si>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</si>
  <si>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</si>
  <si>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</si>
  <si>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</si>
  <si>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</si>
  <si>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</si>
  <si>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</si>
  <si>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</si>
  <si>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</si>
  <si>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</si>
  <si>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</si>
  <si>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</si>
  <si>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</si>
  <si>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</si>
  <si>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</si>
  <si>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</si>
  <si>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</si>
  <si>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</si>
  <si>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</si>
  <si>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</si>
  <si>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</si>
  <si>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</si>
  <si>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</si>
  <si>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</si>
  <si>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</si>
  <si>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</si>
  <si>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</si>
  <si>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</si>
  <si>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</si>
  <si>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</si>
  <si>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</si>
  <si>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</si>
  <si>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</si>
  <si>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</si>
  <si>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</si>
  <si>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</si>
  <si>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</si>
  <si>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</si>
  <si>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</si>
  <si>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</si>
  <si>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</si>
  <si>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</si>
  <si>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</si>
  <si>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</si>
  <si>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</si>
  <si>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</si>
  <si>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</si>
  <si>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</si>
  <si>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</si>
  <si>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</si>
  <si>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</si>
  <si>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</si>
  <si>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</si>
  <si>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</si>
  <si>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</si>
  <si>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</si>
  <si>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</si>
  <si>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</si>
  <si>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</si>
  <si>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</si>
  <si>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</si>
  <si>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</si>
  <si>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</si>
  <si>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</si>
  <si>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</si>
  <si>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</si>
  <si>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</si>
  <si>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</si>
  <si>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</si>
  <si>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</si>
  <si>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</si>
  <si>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</si>
  <si>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</si>
  <si>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</si>
  <si>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</si>
  <si>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</si>
  <si>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</si>
  <si>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</si>
  <si>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</si>
  <si>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</si>
  <si>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</si>
  <si>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</si>
  <si>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</si>
  <si>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</si>
  <si>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</si>
  <si>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</si>
  <si>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</si>
  <si>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</si>
  <si>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</si>
  <si>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</si>
  <si>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</si>
  <si>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</si>
  <si>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</si>
  <si>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</si>
  <si>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</si>
  <si>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</si>
  <si>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</si>
  <si>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</si>
  <si>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</si>
  <si>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</si>
  <si>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</si>
  <si>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</si>
  <si>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</si>
  <si>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</si>
  <si>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</si>
  <si>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</si>
  <si>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</si>
  <si>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</si>
  <si>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</si>
  <si>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</si>
  <si>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</si>
  <si>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</si>
  <si>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</si>
  <si>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</si>
  <si>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</si>
  <si>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</si>
  <si>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</si>
  <si>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</si>
  <si>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</si>
  <si>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</si>
  <si>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</si>
  <si>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</si>
  <si>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</si>
  <si>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</si>
  <si>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</si>
  <si>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</si>
  <si>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</si>
  <si>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</si>
  <si>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</si>
  <si>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</si>
  <si>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</si>
  <si>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</si>
  <si>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</si>
  <si>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</si>
  <si>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</si>
  <si>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</si>
  <si>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</si>
  <si>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</si>
  <si>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</si>
  <si>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</si>
  <si>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</si>
  <si>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</si>
  <si>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</si>
  <si>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</si>
  <si>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</si>
  <si>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</si>
  <si>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</si>
  <si>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</si>
  <si>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</si>
  <si>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</si>
  <si>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</si>
  <si>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</si>
  <si>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</si>
  <si>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</si>
  <si>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</si>
  <si>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</si>
  <si>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</si>
  <si>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</si>
  <si>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</si>
  <si>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</si>
  <si>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</si>
  <si>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</si>
  <si>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</si>
  <si>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</si>
  <si>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</si>
  <si>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</si>
  <si>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</si>
  <si>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</si>
  <si>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</si>
  <si>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</si>
  <si>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</si>
  <si>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</si>
  <si>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</si>
  <si>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</si>
  <si>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</si>
  <si>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</si>
  <si>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</si>
  <si>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</si>
  <si>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</si>
  <si>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</si>
  <si>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</si>
  <si>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</si>
  <si>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</si>
  <si>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</si>
  <si>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</si>
  <si>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</si>
  <si>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</si>
  <si>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</si>
  <si>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</si>
  <si>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</si>
  <si>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</si>
  <si>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</si>
  <si>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</si>
  <si>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</si>
  <si>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</si>
  <si>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</si>
  <si>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</si>
  <si>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</si>
  <si>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</si>
  <si>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</si>
  <si>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</si>
  <si>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</si>
  <si>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</si>
  <si>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</si>
  <si>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</si>
  <si>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</si>
  <si>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</si>
  <si>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</si>
  <si>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</si>
  <si>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</si>
  <si>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</si>
  <si>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</si>
  <si>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</si>
  <si>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</si>
  <si>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</si>
  <si>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</si>
  <si>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</si>
  <si>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</si>
  <si>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</si>
  <si>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</si>
  <si>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</si>
  <si>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</si>
  <si>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</si>
  <si>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</si>
  <si>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</si>
  <si>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</si>
  <si>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</si>
  <si>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</si>
  <si>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</si>
  <si>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</si>
  <si>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</si>
  <si>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</si>
  <si>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</si>
  <si>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</si>
  <si>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</si>
  <si>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</si>
  <si>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</si>
  <si>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</si>
  <si>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</si>
  <si>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</si>
  <si>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</si>
  <si>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</si>
  <si>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</si>
  <si>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</si>
  <si>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</si>
  <si>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</si>
  <si>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</si>
  <si>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</si>
  <si>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</si>
  <si>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</si>
  <si>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</si>
  <si>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</si>
  <si>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</si>
  <si>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</si>
  <si>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</si>
  <si>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</si>
  <si>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</si>
  <si>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</si>
  <si>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</si>
  <si>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</si>
  <si>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</si>
  <si>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</si>
  <si>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</si>
  <si>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</si>
  <si>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</si>
  <si>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</si>
  <si>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</si>
  <si>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</si>
  <si>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</si>
  <si>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</si>
  <si>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</si>
  <si>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</si>
  <si>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</si>
  <si>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</si>
  <si>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</si>
  <si>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</si>
  <si>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</si>
  <si>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</si>
  <si>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</si>
  <si>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</si>
  <si>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</si>
  <si>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</si>
  <si>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</si>
  <si>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</si>
  <si>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</si>
  <si>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</si>
  <si>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</si>
  <si>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</si>
  <si>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</si>
  <si>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</si>
  <si>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</si>
  <si>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</si>
  <si>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</si>
  <si>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</si>
  <si>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</si>
  <si>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</si>
  <si>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</si>
  <si>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</si>
  <si>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</si>
  <si>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</si>
  <si>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</si>
  <si>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</si>
  <si>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</si>
  <si>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</si>
  <si>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</si>
  <si>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</si>
  <si>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</si>
  <si>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</si>
  <si>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</si>
  <si>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</si>
  <si>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</si>
  <si>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</si>
  <si>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</si>
  <si>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</si>
  <si>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</si>
  <si>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</si>
  <si>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</si>
  <si>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</si>
  <si>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</si>
  <si>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</si>
  <si>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</si>
  <si>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</si>
  <si>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</si>
  <si>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</si>
  <si>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</si>
  <si>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</si>
  <si>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</si>
  <si>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</si>
  <si>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</si>
  <si>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</si>
  <si>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</si>
  <si>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</si>
  <si>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</si>
  <si>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</si>
  <si>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</si>
  <si>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</si>
  <si>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</si>
  <si>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</si>
  <si>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</si>
  <si>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</si>
  <si>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</si>
  <si>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</si>
  <si>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</si>
  <si>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</si>
  <si>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</si>
  <si>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</si>
  <si>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</si>
  <si>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</si>
  <si>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</si>
  <si>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</si>
  <si>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</si>
  <si>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</si>
  <si>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</si>
  <si>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</si>
  <si>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</si>
  <si>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</si>
  <si>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</si>
  <si>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</si>
  <si>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</si>
  <si>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</si>
  <si>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</si>
  <si>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</si>
  <si>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</si>
  <si>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</si>
  <si>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</si>
  <si>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</si>
  <si>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</si>
  <si>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</si>
  <si>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</si>
  <si>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</si>
  <si>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</si>
  <si>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</si>
  <si>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</si>
  <si>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</si>
  <si>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</si>
  <si>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</si>
  <si>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</si>
  <si>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</si>
  <si>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</si>
  <si>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</si>
  <si>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</si>
  <si>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</si>
  <si>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</si>
  <si>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</si>
  <si>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</si>
  <si>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</si>
  <si>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</si>
  <si>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</si>
  <si>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</si>
  <si>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</si>
  <si>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</si>
  <si>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</si>
  <si>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</si>
  <si>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</si>
  <si>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</si>
  <si>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</si>
  <si>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</si>
  <si>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</si>
  <si>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</si>
  <si>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</si>
  <si>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</si>
  <si>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</si>
  <si>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</si>
  <si>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</si>
  <si>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</si>
  <si>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</si>
  <si>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</si>
  <si>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</si>
  <si>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</si>
  <si>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</si>
  <si>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</si>
  <si>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</si>
  <si>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</si>
  <si>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</si>
  <si>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</si>
  <si>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</si>
  <si>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</si>
  <si>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</si>
  <si>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</si>
  <si>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</si>
  <si>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</si>
  <si>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</si>
  <si>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</si>
  <si>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</si>
  <si>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</si>
  <si>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</si>
  <si>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</si>
  <si>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</si>
  <si>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</si>
  <si>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</si>
  <si>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</si>
  <si>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</si>
  <si>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</si>
  <si>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</si>
  <si>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</si>
  <si>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</si>
  <si>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</si>
  <si>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</si>
  <si>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</si>
  <si>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</si>
  <si>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</si>
  <si>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</si>
  <si>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</si>
  <si>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</si>
  <si>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</si>
  <si>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</si>
  <si>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</si>
  <si>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</si>
  <si>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</si>
  <si>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</si>
  <si>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</si>
  <si>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</si>
  <si>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</si>
  <si>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</si>
  <si>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</si>
  <si>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</si>
  <si>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</si>
  <si>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</si>
  <si>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</si>
  <si>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</si>
  <si>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</si>
  <si>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</si>
  <si>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</si>
  <si>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</si>
  <si>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</si>
  <si>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</si>
  <si>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</si>
  <si>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</si>
  <si>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</si>
  <si>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</si>
  <si>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</si>
  <si>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</si>
  <si>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</si>
  <si>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</si>
  <si>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</si>
  <si>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</si>
  <si>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</si>
  <si>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</si>
  <si>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</si>
  <si>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</si>
  <si>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</si>
  <si>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</si>
  <si>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</si>
  <si>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</si>
  <si>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</si>
  <si>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</si>
  <si>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</si>
  <si>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</si>
  <si>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</si>
  <si>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</si>
  <si>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</si>
  <si>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</si>
  <si>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</si>
  <si>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</si>
  <si>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</si>
  <si>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</si>
  <si>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</si>
  <si>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</si>
  <si>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</si>
  <si>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</si>
  <si>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</si>
  <si>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</si>
  <si>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</si>
  <si>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</si>
  <si>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</si>
  <si>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</si>
  <si>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</si>
  <si>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</si>
  <si>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</si>
  <si>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</si>
  <si>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</si>
  <si>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</si>
  <si>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</si>
  <si>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</si>
  <si>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</si>
  <si>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</si>
  <si>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</si>
  <si>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</si>
  <si>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</si>
  <si>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</si>
  <si>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</si>
  <si>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</si>
  <si>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</si>
  <si>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</si>
  <si>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</si>
  <si>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</si>
  <si>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</si>
  <si>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</si>
  <si>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</si>
  <si>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</si>
  <si>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</si>
  <si>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</si>
  <si>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</si>
  <si>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</si>
  <si>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</si>
  <si>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</si>
  <si>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</si>
  <si>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</si>
  <si>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</si>
  <si>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</si>
  <si>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</si>
  <si>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</si>
  <si>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</si>
  <si>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</si>
  <si>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</si>
  <si>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</si>
  <si>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</si>
  <si>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</si>
  <si>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</si>
  <si>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</si>
  <si>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</si>
  <si>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</si>
  <si>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</si>
  <si>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</si>
  <si>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</si>
  <si>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</si>
  <si>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</si>
  <si>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</si>
  <si>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</si>
  <si>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</si>
  <si>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</si>
  <si>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</si>
  <si>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</si>
  <si>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</si>
  <si>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</si>
  <si>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</si>
  <si>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</si>
  <si>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</si>
  <si>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</si>
  <si>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</si>
  <si>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</si>
  <si>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</si>
  <si>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</si>
  <si>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</si>
  <si>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</si>
  <si>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</si>
  <si>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</si>
  <si>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</si>
  <si>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</si>
  <si>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</si>
  <si>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</si>
  <si>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</si>
  <si>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</si>
  <si>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</si>
  <si>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</si>
  <si>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</si>
  <si>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</si>
  <si>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</si>
  <si>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</si>
  <si>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</si>
  <si>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</si>
  <si>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</si>
  <si>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</si>
  <si>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</si>
  <si>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</si>
  <si>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</si>
  <si>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</si>
  <si>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</si>
  <si>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</si>
  <si>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</si>
  <si>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</si>
  <si>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</si>
  <si>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</si>
  <si>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</si>
  <si>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</si>
  <si>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</si>
  <si>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</si>
  <si>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</si>
  <si>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</si>
  <si>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</si>
  <si>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</si>
  <si>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</si>
  <si>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</si>
  <si>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</si>
  <si>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</si>
  <si>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</si>
  <si>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</si>
  <si>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</si>
  <si>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</si>
  <si>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</si>
  <si>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</si>
  <si>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</si>
  <si>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</si>
  <si>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</si>
  <si>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</si>
  <si>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</si>
  <si>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</si>
  <si>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</si>
  <si>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</si>
  <si>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</si>
  <si>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</si>
  <si>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</si>
  <si>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</si>
  <si>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</si>
  <si>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</si>
  <si>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</si>
  <si>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</si>
  <si>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</si>
  <si>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</si>
  <si>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</si>
  <si>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</si>
  <si>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</si>
  <si>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</si>
  <si>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</si>
  <si>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</si>
  <si>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</si>
  <si>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</si>
  <si>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</si>
  <si>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</si>
  <si>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</si>
  <si>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</si>
  <si>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</si>
  <si>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</si>
  <si>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</si>
  <si>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</si>
  <si>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</si>
  <si>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</si>
  <si>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</si>
  <si>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</si>
  <si>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</si>
  <si>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</si>
  <si>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</si>
  <si>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</si>
  <si>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</si>
  <si>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</si>
  <si>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</si>
  <si>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</si>
  <si>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</si>
  <si>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</si>
  <si>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</si>
  <si>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</si>
  <si>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</si>
  <si>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</si>
  <si>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</si>
  <si>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</si>
  <si>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</si>
  <si>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</si>
  <si>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</si>
  <si>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</si>
  <si>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</si>
  <si>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</si>
  <si>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</si>
  <si>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</si>
  <si>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</si>
  <si>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</si>
  <si>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</si>
  <si>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</si>
  <si>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</si>
  <si>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</si>
  <si>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</si>
  <si>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</si>
  <si>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</si>
  <si>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</si>
  <si>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</si>
  <si>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</si>
  <si>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</si>
  <si>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</si>
  <si>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</si>
  <si>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</si>
  <si>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</si>
  <si>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</si>
  <si>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</si>
  <si>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</si>
  <si>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</si>
  <si>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</si>
  <si>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</si>
  <si>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</si>
  <si>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</si>
  <si>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</si>
  <si>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</si>
  <si>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</si>
  <si>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</si>
  <si>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</si>
  <si>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</si>
  <si>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</si>
  <si>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</si>
  <si>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</si>
  <si>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</si>
  <si>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</si>
  <si>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</si>
  <si>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</si>
  <si>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</si>
  <si>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</si>
  <si>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</si>
  <si>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</si>
  <si>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</si>
  <si>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</si>
  <si>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</si>
  <si>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</si>
  <si>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</si>
  <si>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</si>
  <si>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</si>
  <si>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</si>
  <si>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</si>
  <si>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</si>
  <si>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</si>
  <si>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</si>
  <si>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</si>
  <si>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</si>
  <si>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</si>
  <si>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</si>
  <si>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</si>
  <si>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</si>
  <si>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</si>
  <si>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</si>
  <si>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</si>
  <si>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</si>
  <si>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</si>
  <si>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</si>
  <si>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</si>
  <si>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</si>
  <si>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</si>
  <si>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</si>
  <si>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</si>
  <si>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</si>
  <si>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</si>
  <si>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</si>
  <si>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</si>
  <si>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</si>
  <si>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</si>
  <si>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</si>
  <si>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</si>
  <si>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</si>
  <si>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</si>
  <si>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</si>
  <si>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</si>
  <si>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</si>
  <si>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</si>
  <si>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</si>
  <si>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</si>
  <si>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</si>
  <si>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</si>
  <si>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</si>
  <si>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</si>
  <si>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</si>
  <si>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</si>
  <si>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</si>
  <si>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</si>
  <si>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</si>
  <si>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</si>
  <si>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</si>
  <si>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</si>
  <si>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</si>
  <si>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</si>
  <si>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</si>
  <si>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</si>
  <si>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</si>
  <si>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</si>
  <si>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</si>
  <si>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</si>
  <si>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</si>
  <si>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</si>
  <si>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</si>
  <si>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</si>
  <si>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</si>
  <si>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</si>
  <si>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</si>
  <si>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</si>
  <si>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</si>
  <si>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</si>
  <si>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</si>
  <si>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</si>
  <si>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</si>
  <si>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</si>
  <si>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</si>
  <si>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</si>
  <si>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</si>
  <si>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</si>
  <si>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</si>
  <si>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</si>
  <si>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</si>
  <si>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</si>
  <si>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</si>
  <si>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</si>
  <si>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</si>
  <si>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</si>
  <si>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</si>
  <si>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</si>
  <si>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</si>
  <si>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</si>
  <si>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</si>
  <si>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</si>
  <si>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</si>
  <si>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</si>
  <si>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</si>
  <si>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</si>
  <si>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</si>
  <si>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</si>
  <si>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</si>
  <si>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</si>
  <si>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</si>
  <si>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</si>
  <si>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</si>
  <si>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</si>
  <si>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</si>
  <si>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</si>
  <si>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</si>
  <si>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</si>
  <si>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</si>
  <si>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</si>
  <si>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</si>
  <si>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</si>
  <si>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</si>
  <si>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</si>
  <si>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</si>
  <si>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</si>
  <si>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</si>
  <si>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</si>
  <si>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</si>
  <si>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</si>
  <si>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</si>
  <si>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</si>
  <si>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</si>
  <si>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</si>
  <si>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</si>
  <si>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</si>
  <si>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</si>
  <si>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</si>
  <si>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</si>
  <si>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</si>
  <si>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</si>
  <si>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</si>
  <si>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</si>
  <si>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</si>
  <si>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</si>
  <si>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</si>
  <si>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</si>
  <si>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</si>
  <si>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</si>
  <si>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</si>
  <si>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</si>
  <si>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</si>
  <si>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</si>
  <si>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</si>
  <si>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</si>
  <si>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</si>
  <si>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</si>
  <si>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</si>
  <si>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</si>
  <si>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</si>
  <si>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</si>
  <si>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</si>
  <si>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</si>
  <si>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</si>
  <si>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</si>
  <si>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</si>
  <si>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</si>
  <si>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</si>
  <si>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</si>
  <si>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</si>
  <si>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</si>
  <si>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</si>
  <si>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</si>
  <si>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</si>
  <si>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</si>
  <si>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</si>
  <si>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</si>
  <si>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</si>
  <si>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</si>
  <si>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</si>
  <si>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</si>
  <si>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</si>
  <si>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</si>
  <si>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</si>
  <si>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</si>
  <si>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</si>
  <si>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</si>
  <si>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</si>
  <si>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</si>
  <si>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</si>
  <si>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</si>
  <si>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</si>
  <si>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</si>
  <si>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</si>
  <si>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</si>
  <si>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</si>
  <si>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</si>
  <si>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</si>
  <si>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</si>
  <si>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</si>
  <si>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</si>
  <si>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</si>
  <si>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</si>
  <si>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</si>
  <si>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</si>
  <si>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</si>
  <si>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</si>
  <si>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</si>
  <si>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</si>
  <si>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</si>
  <si>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</si>
  <si>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</si>
  <si>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</si>
  <si>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</si>
  <si>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</si>
  <si>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</si>
  <si>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</si>
  <si>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</si>
  <si>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</si>
  <si>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</si>
  <si>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</si>
  <si>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</si>
  <si>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</si>
  <si>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</si>
  <si>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</si>
  <si>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</si>
  <si>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</si>
  <si>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</si>
  <si>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</si>
  <si>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</si>
  <si>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</si>
  <si>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</si>
  <si>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</si>
  <si>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</si>
  <si>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</si>
  <si>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</si>
  <si>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</si>
  <si>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</si>
  <si>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</si>
  <si>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</si>
  <si>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</si>
  <si>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</si>
  <si>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</si>
  <si>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</si>
  <si>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</si>
  <si>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</si>
  <si>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</si>
  <si>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</si>
  <si>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</si>
  <si>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</si>
  <si>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</si>
  <si>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</si>
  <si>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</si>
  <si>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</si>
  <si>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</si>
  <si>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</si>
  <si>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</si>
  <si>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</si>
  <si>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</si>
  <si>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</si>
  <si>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</si>
  <si>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</si>
  <si>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</si>
  <si>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</si>
  <si>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</si>
  <si>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</si>
  <si>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</si>
  <si>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</si>
  <si>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</si>
  <si>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</si>
  <si>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</si>
  <si>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</si>
  <si>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</si>
  <si>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</si>
  <si>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</si>
  <si>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</si>
  <si>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</si>
  <si>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</si>
  <si>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</si>
  <si>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</si>
  <si>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</si>
  <si>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</si>
  <si>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</si>
  <si>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</si>
  <si>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</si>
  <si>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</si>
  <si>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</si>
  <si>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</si>
  <si>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</si>
  <si>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</si>
  <si>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</si>
  <si>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</si>
  <si>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</si>
  <si>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</si>
  <si>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</si>
  <si>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</si>
  <si>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</si>
  <si>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</si>
  <si>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</si>
  <si>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</si>
  <si>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</si>
  <si>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</si>
  <si>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</si>
  <si>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</si>
  <si>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</si>
  <si>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</si>
  <si>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</si>
  <si>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</si>
  <si>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</si>
  <si>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</si>
  <si>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</si>
  <si>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</si>
  <si>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</si>
  <si>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</si>
  <si>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</si>
  <si>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</si>
  <si>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</si>
  <si>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</si>
  <si>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</si>
  <si>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</si>
  <si>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</si>
  <si>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</si>
  <si>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</si>
  <si>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</si>
  <si>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</si>
  <si>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</si>
  <si>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</si>
  <si>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</si>
  <si>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</si>
  <si>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</si>
  <si>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</si>
  <si>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</si>
  <si>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</si>
  <si>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</si>
  <si>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</si>
  <si>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</si>
  <si>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</si>
  <si>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</si>
  <si>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</si>
  <si>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</si>
  <si>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</si>
  <si>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</si>
  <si>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</si>
  <si>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</si>
  <si>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</si>
  <si>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</si>
  <si>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</si>
  <si>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</si>
  <si>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</si>
  <si>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</si>
  <si>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</si>
  <si>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</si>
  <si>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</si>
  <si>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</si>
  <si>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</si>
  <si>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</si>
  <si>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</si>
  <si>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</si>
  <si>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</si>
  <si>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</si>
  <si>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</si>
  <si>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</si>
  <si>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</si>
  <si>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</si>
  <si>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</si>
  <si>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</si>
  <si>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</si>
  <si>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</si>
  <si>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</si>
  <si>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</si>
  <si>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</si>
  <si>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</si>
  <si>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</si>
  <si>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</si>
  <si>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</si>
  <si>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</si>
  <si>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</si>
  <si>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</si>
  <si>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</si>
  <si>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</si>
  <si>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</si>
  <si>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</si>
  <si>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</si>
  <si>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</si>
  <si>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</si>
  <si>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</si>
  <si>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</si>
  <si>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</si>
  <si>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</si>
  <si>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</si>
  <si>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</si>
  <si>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</si>
  <si>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</si>
  <si>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</si>
  <si>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</si>
  <si>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</si>
  <si>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</si>
  <si>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</si>
  <si>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</si>
  <si>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</si>
  <si>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</si>
  <si>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</si>
  <si>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</si>
  <si>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</si>
  <si>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</si>
  <si>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</si>
  <si>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</si>
  <si>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</si>
  <si>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</si>
  <si>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</si>
  <si>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</si>
  <si>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</si>
  <si>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</si>
  <si>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</si>
  <si>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</si>
  <si>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</si>
  <si>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</si>
  <si>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</si>
  <si>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</si>
  <si>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</si>
  <si>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</si>
  <si>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</si>
  <si>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</si>
  <si>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</si>
  <si>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</si>
  <si>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</si>
  <si>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</si>
  <si>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</si>
  <si>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</si>
  <si>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</si>
  <si>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</si>
  <si>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</si>
  <si>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</si>
  <si>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</si>
  <si>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</si>
  <si>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</si>
  <si>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</si>
  <si>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</si>
  <si>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</si>
  <si>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</si>
  <si>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</si>
  <si>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</si>
  <si>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</si>
  <si>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</si>
  <si>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</si>
  <si>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</si>
  <si>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</si>
  <si>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</si>
  <si>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</si>
  <si>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</si>
  <si>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</si>
  <si>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</si>
  <si>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</si>
  <si>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</si>
  <si>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</si>
  <si>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</si>
  <si>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</si>
  <si>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</si>
  <si>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</si>
  <si>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</si>
  <si>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</si>
  <si>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</si>
  <si>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</si>
  <si>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</si>
  <si>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</si>
  <si>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</si>
  <si>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</si>
  <si>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</si>
  <si>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</si>
  <si>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</si>
  <si>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</si>
  <si>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</si>
  <si>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</si>
  <si>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</si>
  <si>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</si>
  <si>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</si>
  <si>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</si>
  <si>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</si>
  <si>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</si>
  <si>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</si>
  <si>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</si>
  <si>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</si>
  <si>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</si>
  <si>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</si>
  <si>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</si>
  <si>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</si>
  <si>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</si>
  <si>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</si>
  <si>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</si>
  <si>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</si>
  <si>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</si>
  <si>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</si>
  <si>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</si>
  <si>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</si>
  <si>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</si>
  <si>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</si>
  <si>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</si>
  <si>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</si>
  <si>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</si>
  <si>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</si>
  <si>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</si>
  <si>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</si>
  <si>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</si>
  <si>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</si>
  <si>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</si>
  <si>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</si>
  <si>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</si>
  <si>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</si>
  <si>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</si>
  <si>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</si>
  <si>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</si>
  <si>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</si>
  <si>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</si>
  <si>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</si>
  <si>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</si>
  <si>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</si>
  <si>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</si>
  <si>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</si>
  <si>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</si>
  <si>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</si>
  <si>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</si>
  <si>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</si>
  <si>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</si>
  <si>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</si>
  <si>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</si>
  <si>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</si>
  <si>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</si>
  <si>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</si>
  <si>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</si>
  <si>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</si>
  <si>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</si>
  <si>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</si>
  <si>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</si>
  <si>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</si>
  <si>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</si>
  <si>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</si>
  <si>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</si>
  <si>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</si>
  <si>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</si>
  <si>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</si>
  <si>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</si>
  <si>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</si>
  <si>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</si>
  <si>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</si>
  <si>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</si>
  <si>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</si>
  <si>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</si>
  <si>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</si>
  <si>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</si>
  <si>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</si>
  <si>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</si>
  <si>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</si>
  <si>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</si>
  <si>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</si>
  <si>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</si>
  <si>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</si>
  <si>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</si>
  <si>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</si>
  <si>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</si>
  <si>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</si>
  <si>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</si>
  <si>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</si>
  <si>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</si>
  <si>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</si>
  <si>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</si>
  <si>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</si>
  <si>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</si>
  <si>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</si>
  <si>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</si>
  <si>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</si>
  <si>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</si>
  <si>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</si>
  <si>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</si>
  <si>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</si>
  <si>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</si>
  <si>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</si>
  <si>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</si>
  <si>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</si>
  <si>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</si>
  <si>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</si>
  <si>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</si>
  <si>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</si>
  <si>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</si>
  <si>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</si>
  <si>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</si>
  <si>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</si>
  <si>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</si>
  <si>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</si>
  <si>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</si>
  <si>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</si>
  <si>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</si>
  <si>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</si>
  <si>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</si>
  <si>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</si>
  <si>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</si>
  <si>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</si>
  <si>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</si>
  <si>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</si>
  <si>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</si>
  <si>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</si>
  <si>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</si>
  <si>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</si>
  <si>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</si>
  <si>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</si>
  <si>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</si>
  <si>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</si>
  <si>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</si>
  <si>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</si>
  <si>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</si>
  <si>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</si>
  <si>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</si>
  <si>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</si>
  <si>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</si>
  <si>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</si>
  <si>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</si>
  <si>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</si>
  <si>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</si>
  <si>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</si>
  <si>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</si>
  <si>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</si>
  <si>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</si>
  <si>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</si>
  <si>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</si>
  <si>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</si>
  <si>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</si>
  <si>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</si>
  <si>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</si>
  <si>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</si>
  <si>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</si>
  <si>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</si>
  <si>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</si>
  <si>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</si>
  <si>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</si>
  <si>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</si>
  <si>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</si>
  <si>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</si>
  <si>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</si>
  <si>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</si>
  <si>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</si>
  <si>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</si>
  <si>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</si>
  <si>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</si>
  <si>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</si>
  <si>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</si>
  <si>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</si>
  <si>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</si>
  <si>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</si>
  <si>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</si>
  <si>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</si>
  <si>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</si>
  <si>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</si>
  <si>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</si>
  <si>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</si>
  <si>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</si>
  <si>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</si>
  <si>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</si>
  <si>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</si>
  <si>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</si>
  <si>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</si>
  <si>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</si>
  <si>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</si>
  <si>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</si>
  <si>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</si>
  <si>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</si>
  <si>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</si>
  <si>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</si>
  <si>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</si>
  <si>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</si>
  <si>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</si>
  <si>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</si>
  <si>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</si>
  <si>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</si>
  <si>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</si>
  <si>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</si>
  <si>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</si>
  <si>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</si>
  <si>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</si>
  <si>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</si>
  <si>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</si>
  <si>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</si>
  <si>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</si>
  <si>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</si>
  <si>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</si>
  <si>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</si>
  <si>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</si>
  <si>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</si>
  <si>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</si>
  <si>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</si>
  <si>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</si>
  <si>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</si>
  <si>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</si>
  <si>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</si>
  <si>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</si>
  <si>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</si>
  <si>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</si>
  <si>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</si>
  <si>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</si>
  <si>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</si>
  <si>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</si>
  <si>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</si>
  <si>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</si>
  <si>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</si>
  <si>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</si>
  <si>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</si>
  <si>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</si>
  <si>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</si>
  <si>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</si>
  <si>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</si>
  <si>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</si>
  <si>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</si>
  <si>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</si>
  <si>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</si>
  <si>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</si>
  <si>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</si>
  <si>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</si>
  <si>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</si>
  <si>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</si>
  <si>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</si>
  <si>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</si>
  <si>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</si>
  <si>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</si>
  <si>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</si>
  <si>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</si>
  <si>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</si>
  <si>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</si>
  <si>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</si>
  <si>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</si>
  <si>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</si>
  <si>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</si>
  <si>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</si>
  <si>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</si>
  <si>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</si>
  <si>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</si>
  <si>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</si>
  <si>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</si>
  <si>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</si>
  <si>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</si>
  <si>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</si>
  <si>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</si>
  <si>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</si>
  <si>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</si>
  <si>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</si>
  <si>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</si>
  <si>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</si>
  <si>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</si>
  <si>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</si>
  <si>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</si>
  <si>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</si>
  <si>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</si>
  <si>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</si>
  <si>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</si>
  <si>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</si>
  <si>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</si>
  <si>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</si>
  <si>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</si>
  <si>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</si>
  <si>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</si>
  <si>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</si>
  <si>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</si>
  <si>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</si>
  <si>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</si>
  <si>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</si>
  <si>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</si>
  <si>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</si>
  <si>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</si>
  <si>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</si>
  <si>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</si>
  <si>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</si>
  <si>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</si>
  <si>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</si>
  <si>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</si>
  <si>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</si>
  <si>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</si>
  <si>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</si>
  <si>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</si>
  <si>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</si>
  <si>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</si>
  <si>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</si>
  <si>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</si>
  <si>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</si>
  <si>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</si>
  <si>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</si>
  <si>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</si>
  <si>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</si>
  <si>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</si>
  <si>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</si>
  <si>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</si>
  <si>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</si>
  <si>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</si>
  <si>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</si>
  <si>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</si>
  <si>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</si>
  <si>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</si>
  <si>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</si>
  <si>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</si>
  <si>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</si>
  <si>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</si>
  <si>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</si>
  <si>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</si>
  <si>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</si>
  <si>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</si>
  <si>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</si>
  <si>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</si>
  <si>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</si>
  <si>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</si>
  <si>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</si>
  <si>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</si>
  <si>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</si>
  <si>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</si>
  <si>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</si>
  <si>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</si>
  <si>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</si>
  <si>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</si>
  <si>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</si>
  <si>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</si>
  <si>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</si>
  <si>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</si>
  <si>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</si>
  <si>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</si>
  <si>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</si>
  <si>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</si>
  <si>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</si>
  <si>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</si>
  <si>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</si>
  <si>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</si>
  <si>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</si>
  <si>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</si>
  <si>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</si>
  <si>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</si>
  <si>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</si>
  <si>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</si>
  <si>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</si>
  <si>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</si>
  <si>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</si>
  <si>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</si>
  <si>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</si>
  <si>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</si>
  <si>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</si>
  <si>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</si>
  <si>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</si>
  <si>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</si>
  <si>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</si>
  <si>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</si>
  <si>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</si>
  <si>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</si>
  <si>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</si>
  <si>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</si>
  <si>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</si>
  <si>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</si>
  <si>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</si>
  <si>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</si>
  <si>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</si>
  <si>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</si>
  <si>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</si>
  <si>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</si>
  <si>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</si>
  <si>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</si>
  <si>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</si>
  <si>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</si>
  <si>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</si>
  <si>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</si>
  <si>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</si>
  <si>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</si>
  <si>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</si>
  <si>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</si>
  <si>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</si>
  <si>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</si>
  <si>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</si>
  <si>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</si>
  <si>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</si>
  <si>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</si>
  <si>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</si>
  <si>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</si>
  <si>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</si>
  <si>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</si>
  <si>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</si>
  <si>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</si>
  <si>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</si>
  <si>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</si>
  <si>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</si>
  <si>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</si>
  <si>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</si>
  <si>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</si>
  <si>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</si>
  <si>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</si>
  <si>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</si>
  <si>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</si>
  <si>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</si>
  <si>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</si>
  <si>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</si>
  <si>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</si>
  <si>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</si>
  <si>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</si>
  <si>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</si>
  <si>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</si>
  <si>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</si>
  <si>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</si>
  <si>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</si>
  <si>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</si>
  <si>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</si>
  <si>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</si>
  <si>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</si>
  <si>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</si>
  <si>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</si>
  <si>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</si>
  <si>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</si>
  <si>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</si>
  <si>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</si>
  <si>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</si>
  <si>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</si>
  <si>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</si>
  <si>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</si>
  <si>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</si>
  <si>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</si>
  <si>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</si>
  <si>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</si>
  <si>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</si>
  <si>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</si>
  <si>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</si>
  <si>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</si>
  <si>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</si>
  <si>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</si>
  <si>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</si>
  <si>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</si>
  <si>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</si>
  <si>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</si>
  <si>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</si>
  <si>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</si>
  <si>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</si>
  <si>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</si>
  <si>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</si>
  <si>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</si>
  <si>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</si>
  <si>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</si>
  <si>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</si>
  <si>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</si>
  <si>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</si>
  <si>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</si>
  <si>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</si>
  <si>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</si>
  <si>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</si>
  <si>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</si>
  <si>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</si>
  <si>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</si>
  <si>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</si>
  <si>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</si>
  <si>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</si>
  <si>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</si>
  <si>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</si>
  <si>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</si>
  <si>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</si>
  <si>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</si>
  <si>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</si>
  <si>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</si>
  <si>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</si>
  <si>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</si>
  <si>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</si>
  <si>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</si>
  <si>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</si>
  <si>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</si>
  <si>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</si>
  <si>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</si>
  <si>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</si>
  <si>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</si>
  <si>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</si>
  <si>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</si>
  <si>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</si>
  <si>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</si>
  <si>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</si>
  <si>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</si>
  <si>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</si>
  <si>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</si>
  <si>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</si>
  <si>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</si>
  <si>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</si>
  <si>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</si>
  <si>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</si>
  <si>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</si>
  <si>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</si>
  <si>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</si>
  <si>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</si>
  <si>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</si>
  <si>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</si>
  <si>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</si>
  <si>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</si>
  <si>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</si>
  <si>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</si>
  <si>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</si>
  <si>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</si>
  <si>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</si>
  <si>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</si>
  <si>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</si>
  <si>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</si>
  <si>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</si>
  <si>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</si>
  <si>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</si>
  <si>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</si>
  <si>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</si>
  <si>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</si>
  <si>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</si>
  <si>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</si>
  <si>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</si>
  <si>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</si>
  <si>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</si>
  <si>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</si>
  <si>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</si>
  <si>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</si>
  <si>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</si>
  <si>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</si>
  <si>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</si>
  <si>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</si>
  <si>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</si>
  <si>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</si>
  <si>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</si>
  <si>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</si>
  <si>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</si>
  <si>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</si>
  <si>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</si>
  <si>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</si>
  <si>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</si>
  <si>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</si>
  <si>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</si>
  <si>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</si>
  <si>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</si>
  <si>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</si>
  <si>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</si>
  <si>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</si>
  <si>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</si>
  <si>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</si>
  <si>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</si>
  <si>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</si>
  <si>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</si>
  <si>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</si>
  <si>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</si>
  <si>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</si>
  <si>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</si>
  <si>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</si>
  <si>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</si>
  <si>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</si>
  <si>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</si>
  <si>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</si>
  <si>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</si>
  <si>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</si>
  <si>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</si>
  <si>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</si>
  <si>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</si>
  <si>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</si>
  <si>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</si>
  <si>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</si>
  <si>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</si>
  <si>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</si>
  <si>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</si>
  <si>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</si>
  <si>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</si>
  <si>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</si>
  <si>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</si>
  <si>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</si>
  <si>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</si>
  <si>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</si>
  <si>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</si>
  <si>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</si>
  <si>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</si>
  <si>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</si>
  <si>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</si>
  <si>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</si>
  <si>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</si>
  <si>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</si>
  <si>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</si>
  <si>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</si>
  <si>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</si>
  <si>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</si>
  <si>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</si>
  <si>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</si>
  <si>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</si>
  <si>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</si>
  <si>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</si>
  <si>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</si>
  <si>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</si>
  <si>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</si>
  <si>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</si>
  <si>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</si>
  <si>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</si>
  <si>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</si>
  <si>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</si>
  <si>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</si>
  <si>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</si>
  <si>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</si>
  <si>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</si>
  <si>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</si>
  <si>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</si>
  <si>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</si>
  <si>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</si>
  <si>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</si>
  <si>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</si>
  <si>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</si>
  <si>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</si>
  <si>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</si>
  <si>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</si>
  <si>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</si>
  <si>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</si>
  <si>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</si>
  <si>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</si>
  <si>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</si>
  <si>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</si>
  <si>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</si>
  <si>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</si>
  <si>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</si>
  <si>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</si>
  <si>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</si>
  <si>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</si>
  <si>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</si>
  <si>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</si>
  <si>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</si>
  <si>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</si>
  <si>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</si>
  <si>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</si>
  <si>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</si>
  <si>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</si>
  <si>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</si>
  <si>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</si>
  <si>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</si>
  <si>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</si>
  <si>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</si>
  <si>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</si>
  <si>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</si>
  <si>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</si>
  <si>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</si>
  <si>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</si>
  <si>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</si>
  <si>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</si>
  <si>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</si>
  <si>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</si>
  <si>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</si>
  <si>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</si>
  <si>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</si>
  <si>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</si>
  <si>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</si>
  <si>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</si>
  <si>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</si>
  <si>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</si>
  <si>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</si>
  <si>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</si>
  <si>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</si>
  <si>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</si>
  <si>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</si>
  <si>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</si>
  <si>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</si>
  <si>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</si>
  <si>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</si>
  <si>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</si>
  <si>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</si>
  <si>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</si>
  <si>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</si>
  <si>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</si>
  <si>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</si>
  <si>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</si>
  <si>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</si>
  <si>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</si>
  <si>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</si>
  <si>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</si>
  <si>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</si>
  <si>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</si>
  <si>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</si>
  <si>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</si>
  <si>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</si>
  <si>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</si>
  <si>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</si>
  <si>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</si>
  <si>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</si>
  <si>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</si>
  <si>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</si>
  <si>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</si>
  <si>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</si>
  <si>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</si>
  <si>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</si>
  <si>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</si>
  <si>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</si>
  <si>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</si>
  <si>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</si>
  <si>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</si>
  <si>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</si>
  <si>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</si>
  <si>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</si>
  <si>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</si>
  <si>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</si>
  <si>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</si>
  <si>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</si>
  <si>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</si>
  <si>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</si>
  <si>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</si>
  <si>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</si>
  <si>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</si>
  <si>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</si>
  <si>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</si>
  <si>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</si>
  <si>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</si>
  <si>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</si>
  <si>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</si>
  <si>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</si>
  <si>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</si>
  <si>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</si>
  <si>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</si>
  <si>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</si>
  <si>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</si>
  <si>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</si>
  <si>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</si>
  <si>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</si>
  <si>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</si>
  <si>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</si>
  <si>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</si>
  <si>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</si>
  <si>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</si>
  <si>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</si>
  <si>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</si>
  <si>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</si>
  <si>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</si>
  <si>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</si>
  <si>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</si>
  <si>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</si>
  <si>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</si>
  <si>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</si>
  <si>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</si>
  <si>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</si>
  <si>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</si>
  <si>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</si>
  <si>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</si>
  <si>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</si>
  <si>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</si>
  <si>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</si>
  <si>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</si>
  <si>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</si>
  <si>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</si>
  <si>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</si>
  <si>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</si>
  <si>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</si>
  <si>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</si>
  <si>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</si>
  <si>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</si>
  <si>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</si>
  <si>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</si>
  <si>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</si>
  <si>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</si>
  <si>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</si>
  <si>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</si>
  <si>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</si>
  <si>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</si>
  <si>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</si>
  <si>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</si>
  <si>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</si>
  <si>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</si>
  <si>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</si>
  <si>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</si>
  <si>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</si>
  <si>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</si>
  <si>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</si>
  <si>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</si>
  <si>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</si>
  <si>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</si>
  <si>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</si>
  <si>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</si>
  <si>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</si>
  <si>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</si>
  <si>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</si>
  <si>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</si>
  <si>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</si>
  <si>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</si>
  <si>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</si>
  <si>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</si>
  <si>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</si>
  <si>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</si>
  <si>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</si>
  <si>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</si>
  <si>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</si>
  <si>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</si>
  <si>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</si>
  <si>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</si>
  <si>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</si>
  <si>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</si>
  <si>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</si>
  <si>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</si>
  <si>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</si>
  <si>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</si>
  <si>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</si>
  <si>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</si>
  <si>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</si>
  <si>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</si>
  <si>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</si>
  <si>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</si>
  <si>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</si>
  <si>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</si>
  <si>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</si>
  <si>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</si>
  <si>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</si>
  <si>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</si>
  <si>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</si>
  <si>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</si>
  <si>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</si>
  <si>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</si>
  <si>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</si>
  <si>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</si>
  <si>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</si>
  <si>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</si>
  <si>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</si>
  <si>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</si>
  <si>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</si>
  <si>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</si>
  <si>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</si>
  <si>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</si>
  <si>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</si>
  <si>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</si>
  <si>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</si>
  <si>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</si>
  <si>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</si>
  <si>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</si>
  <si>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</si>
  <si>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</si>
  <si>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</si>
  <si>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</si>
  <si>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</si>
  <si>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</si>
  <si>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</si>
  <si>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</si>
  <si>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</si>
  <si>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</si>
  <si>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</si>
  <si>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</si>
  <si>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</si>
  <si>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</si>
  <si>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</si>
  <si>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</si>
  <si>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</si>
  <si>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</si>
  <si>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</si>
  <si>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</si>
  <si>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</si>
  <si>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</si>
  <si>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</si>
  <si>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</si>
  <si>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</si>
  <si>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</si>
  <si>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</si>
  <si>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</si>
  <si>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</si>
  <si>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</si>
  <si>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</si>
  <si>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</si>
  <si>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</si>
  <si>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</si>
  <si>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</si>
  <si>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</si>
  <si>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</si>
  <si>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</si>
  <si>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</si>
  <si>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</si>
  <si>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</si>
  <si>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</si>
  <si>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</si>
  <si>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</si>
  <si>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</si>
  <si>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</si>
  <si>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</si>
  <si>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</si>
  <si>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</si>
  <si>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</si>
  <si>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</si>
  <si>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</si>
  <si>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</si>
  <si>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</si>
  <si>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</si>
  <si>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</si>
  <si>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</si>
  <si>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</si>
  <si>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</si>
  <si>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</si>
  <si>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</si>
  <si>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</si>
  <si>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</si>
  <si>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</si>
  <si>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</si>
  <si>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</si>
  <si>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</si>
  <si>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</si>
  <si>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</si>
  <si>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</si>
  <si>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</si>
  <si>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</si>
  <si>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</si>
  <si>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</si>
  <si>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</si>
  <si>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</si>
  <si>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</si>
  <si>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</si>
  <si>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</si>
  <si>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</si>
  <si>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</si>
  <si>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</si>
  <si>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</si>
  <si>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</si>
  <si>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</si>
  <si>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</si>
  <si>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</si>
  <si>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</si>
  <si>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</si>
  <si>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</si>
  <si>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</si>
  <si>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</si>
  <si>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</si>
  <si>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</si>
  <si>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</si>
  <si>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</si>
  <si>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</si>
  <si>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</si>
  <si>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</si>
  <si>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</si>
  <si>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</si>
  <si>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</si>
  <si>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</si>
  <si>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</si>
  <si>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</si>
  <si>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</si>
  <si>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</si>
  <si>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</si>
  <si>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</si>
  <si>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</si>
  <si>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</si>
  <si>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</si>
  <si>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</si>
  <si>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</si>
  <si>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</si>
  <si>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</si>
  <si>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</si>
  <si>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</si>
  <si>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</si>
  <si>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</si>
  <si>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</si>
  <si>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</si>
  <si>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</si>
  <si>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</si>
  <si>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</si>
  <si>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</si>
  <si>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</si>
  <si>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</si>
  <si>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</si>
  <si>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</si>
  <si>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</si>
  <si>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</si>
  <si>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</si>
  <si>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</si>
  <si>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</si>
  <si>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</si>
  <si>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</si>
  <si>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</si>
  <si>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</si>
  <si>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</si>
  <si>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</si>
  <si>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</si>
  <si>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</si>
  <si>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</si>
  <si>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</si>
  <si>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</si>
  <si>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</si>
  <si>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</si>
  <si>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</si>
  <si>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</si>
  <si>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</si>
  <si>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</si>
  <si>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</si>
  <si>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</si>
  <si>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</si>
  <si>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</si>
  <si>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</si>
  <si>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</si>
  <si>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</si>
  <si>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</si>
  <si>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</si>
  <si>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</si>
  <si>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</si>
  <si>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</si>
  <si>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</si>
  <si>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</si>
  <si>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</si>
  <si>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</si>
  <si>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</si>
  <si>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</si>
  <si>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</si>
  <si>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</si>
  <si>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</si>
  <si>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</si>
  <si>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</si>
  <si>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</si>
  <si>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</si>
  <si>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</si>
  <si>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</si>
  <si>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</si>
  <si>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</si>
  <si>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</si>
  <si>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</si>
  <si>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</si>
  <si>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</si>
  <si>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</si>
  <si>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</si>
  <si>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</si>
  <si>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</si>
  <si>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</si>
  <si>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</si>
  <si>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</si>
  <si>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</si>
  <si>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</si>
  <si>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</si>
  <si>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</si>
  <si>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</si>
  <si>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</si>
  <si>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</si>
  <si>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</si>
  <si>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</si>
  <si>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</si>
  <si>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</si>
  <si>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</si>
  <si>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</si>
  <si>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</si>
  <si>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</si>
  <si>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</si>
  <si>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</si>
  <si>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</si>
  <si>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</si>
  <si>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</si>
  <si>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</si>
  <si>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</si>
  <si>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</si>
  <si>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</si>
  <si>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</si>
  <si>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</si>
  <si>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</si>
  <si>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</si>
  <si>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</si>
  <si>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</si>
  <si>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</si>
  <si>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</si>
  <si>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</si>
  <si>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</si>
  <si>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</si>
  <si>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</si>
  <si>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</si>
  <si>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</si>
  <si>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</si>
  <si>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</si>
  <si>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</si>
  <si>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</si>
  <si>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</si>
  <si>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</si>
  <si>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</si>
  <si>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</si>
  <si>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</si>
  <si>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</si>
  <si>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</si>
  <si>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</si>
  <si>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</si>
  <si>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</si>
  <si>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</si>
  <si>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</si>
  <si>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</si>
  <si>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</si>
  <si>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</si>
  <si>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</si>
  <si>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</si>
  <si>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</si>
  <si>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</si>
  <si>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</si>
  <si>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</si>
  <si>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</si>
  <si>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</si>
  <si>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</si>
  <si>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</si>
  <si>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</si>
  <si>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</si>
  <si>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</si>
  <si>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</si>
  <si>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</si>
  <si>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</si>
  <si>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</si>
  <si>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</si>
  <si>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</si>
  <si>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</si>
  <si>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</si>
  <si>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</si>
  <si>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</si>
  <si>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</si>
  <si>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</si>
  <si>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</si>
  <si>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</si>
  <si>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</si>
  <si>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</si>
  <si>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</si>
  <si>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</si>
  <si>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</si>
  <si>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</si>
  <si>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</si>
  <si>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</si>
  <si>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</si>
  <si>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</si>
  <si>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</si>
  <si>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</si>
  <si>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</si>
  <si>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</si>
  <si>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</si>
  <si>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</si>
  <si>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</si>
  <si>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</si>
  <si>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</si>
  <si>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</si>
  <si>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</si>
  <si>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</si>
  <si>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</si>
  <si>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</si>
  <si>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</si>
  <si>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</si>
  <si>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</si>
  <si>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</si>
  <si>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</si>
  <si>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</si>
  <si>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</si>
  <si>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</si>
  <si>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</si>
  <si>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</si>
  <si>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</si>
  <si>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</si>
  <si>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</si>
  <si>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</si>
  <si>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</si>
  <si>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</si>
  <si>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</si>
  <si>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</si>
  <si>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</si>
  <si>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</si>
  <si>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</si>
  <si>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</si>
  <si>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</si>
  <si>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</si>
  <si>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</si>
  <si>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</si>
  <si>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</si>
  <si>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</si>
  <si>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</si>
  <si>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</si>
  <si>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</si>
  <si>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</si>
  <si>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</si>
  <si>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</si>
  <si>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</si>
  <si>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</si>
  <si>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</si>
  <si>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</si>
  <si>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</si>
  <si>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</si>
  <si>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</si>
  <si>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</si>
  <si>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</si>
  <si>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</si>
  <si>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</si>
  <si>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</si>
  <si>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</si>
  <si>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</si>
  <si>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</si>
  <si>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</si>
  <si>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</si>
  <si>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</si>
  <si>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</si>
  <si>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</si>
  <si>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</si>
  <si>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</si>
  <si>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</si>
  <si>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</si>
  <si>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</si>
  <si>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</si>
  <si>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</si>
  <si>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</si>
  <si>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</si>
  <si>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</si>
  <si>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</si>
  <si>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</si>
  <si>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</si>
  <si>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</si>
  <si>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</si>
  <si>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</si>
  <si>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</si>
  <si>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</si>
  <si>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</si>
  <si>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</si>
  <si>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</si>
  <si>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</si>
  <si>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</si>
  <si>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</si>
  <si>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</si>
  <si>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</si>
  <si>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</si>
  <si>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</si>
  <si>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</si>
  <si>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</si>
  <si>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</si>
  <si>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</si>
  <si>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</si>
  <si>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</si>
  <si>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</si>
  <si>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</si>
  <si>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</si>
  <si>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</si>
  <si>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</si>
  <si>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</si>
  <si>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</si>
  <si>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</si>
  <si>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</si>
  <si>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</si>
  <si>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</si>
  <si>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</si>
  <si>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</si>
  <si>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</si>
  <si>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</si>
  <si>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</si>
  <si>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</si>
  <si>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</si>
  <si>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</si>
  <si>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</si>
  <si>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</si>
  <si>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</si>
  <si>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</si>
  <si>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</si>
  <si>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</si>
  <si>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</si>
  <si>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</si>
  <si>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</si>
  <si>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</si>
  <si>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</si>
  <si>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</si>
  <si>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</si>
  <si>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</si>
  <si>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</si>
  <si>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</si>
  <si>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</si>
  <si>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</si>
  <si>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</si>
  <si>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</si>
  <si>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</si>
  <si>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</si>
  <si>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</si>
  <si>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</si>
  <si>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</si>
  <si>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</si>
  <si>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</si>
  <si>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</si>
  <si>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</si>
  <si>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</si>
  <si>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</si>
  <si>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</si>
  <si>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</si>
  <si>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</si>
  <si>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</si>
  <si>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</si>
  <si>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</si>
  <si>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</si>
  <si>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</si>
  <si>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</si>
  <si>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</si>
  <si>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</si>
  <si>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</si>
  <si>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</si>
  <si>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</si>
  <si>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</si>
  <si>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</si>
  <si>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</si>
  <si>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</si>
  <si>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</si>
  <si>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</si>
  <si>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</si>
  <si>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</si>
  <si>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</si>
  <si>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</si>
  <si>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</si>
  <si>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</si>
  <si>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</si>
  <si>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</si>
  <si>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</si>
  <si>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</si>
  <si>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</si>
  <si>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</si>
  <si>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</si>
  <si>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</si>
  <si>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</si>
  <si>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</si>
  <si>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</si>
  <si>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</si>
  <si>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</si>
  <si>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</si>
  <si>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</si>
  <si>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</si>
  <si>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</si>
  <si>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</si>
  <si>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</si>
  <si>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</si>
  <si>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</si>
  <si>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</si>
  <si>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</si>
  <si>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</si>
  <si>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</si>
  <si>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</si>
  <si>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</si>
  <si>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</si>
  <si>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</si>
  <si>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</si>
  <si>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</si>
  <si>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</si>
  <si>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</si>
  <si>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</si>
  <si>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</si>
  <si>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</si>
  <si>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</si>
  <si>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</si>
  <si>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</si>
  <si>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</si>
  <si>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</si>
  <si>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</si>
  <si>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</si>
  <si>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</si>
  <si>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</si>
  <si>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</si>
  <si>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</si>
  <si>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</si>
  <si>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</si>
  <si>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</si>
  <si>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</si>
  <si>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</si>
  <si>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</si>
  <si>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</si>
  <si>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</si>
  <si>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</si>
  <si>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</si>
  <si>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</si>
  <si>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</si>
  <si>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</si>
  <si>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</si>
  <si>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</si>
  <si>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</si>
  <si>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</si>
  <si>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</si>
  <si>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</si>
  <si>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</si>
  <si>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</si>
  <si>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</si>
  <si>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</si>
  <si>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</si>
  <si>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</si>
  <si>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</si>
  <si>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</si>
  <si>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</si>
  <si>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</si>
  <si>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</si>
  <si>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</si>
  <si>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</si>
  <si>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</si>
  <si>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</si>
  <si>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</si>
  <si>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</si>
  <si>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</si>
  <si>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</si>
  <si>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</si>
  <si>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</si>
  <si>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</si>
  <si>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</si>
  <si>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</si>
  <si>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</si>
  <si>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</si>
  <si>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</si>
  <si>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</si>
  <si>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</si>
  <si>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</si>
  <si>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</si>
  <si>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</si>
  <si>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</si>
  <si>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</si>
  <si>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</si>
  <si>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</si>
  <si>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</si>
  <si>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</si>
  <si>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</si>
  <si>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</si>
  <si>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</si>
  <si>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</si>
  <si>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</si>
  <si>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</si>
  <si>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</si>
  <si>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</si>
  <si>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</si>
  <si>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</si>
  <si>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</si>
  <si>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</si>
  <si>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</si>
  <si>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</si>
  <si>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</si>
  <si>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</si>
  <si>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</si>
  <si>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</si>
  <si>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</si>
  <si>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</si>
  <si>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</si>
  <si>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</si>
  <si>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</si>
  <si>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</si>
  <si>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</si>
  <si>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</si>
  <si>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</si>
  <si>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</si>
  <si>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</si>
  <si>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</si>
  <si>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</si>
  <si>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</si>
  <si>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</si>
  <si>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</si>
  <si>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</si>
  <si>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</si>
  <si>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</si>
  <si>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</si>
  <si>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</si>
  <si>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</si>
  <si>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</si>
  <si>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</si>
  <si>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</si>
  <si>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</si>
  <si>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</si>
  <si>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</si>
  <si>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</si>
  <si>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</si>
  <si>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</si>
  <si>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</si>
  <si>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</si>
  <si>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</si>
  <si>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</si>
  <si>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</si>
  <si>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</si>
  <si>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</si>
  <si>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</si>
  <si>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</si>
  <si>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</si>
  <si>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</si>
  <si>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</si>
  <si>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</si>
  <si>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</si>
  <si>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</si>
  <si>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</si>
  <si>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</si>
  <si>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</si>
  <si>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</si>
  <si>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</si>
  <si>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</si>
  <si>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</si>
  <si>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</si>
  <si>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</si>
  <si>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</si>
  <si>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</si>
  <si>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</si>
  <si>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</si>
  <si>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</si>
  <si>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</si>
  <si>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</si>
  <si>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</si>
  <si>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</si>
  <si>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</si>
  <si>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</si>
  <si>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</si>
  <si>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</si>
  <si>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</si>
  <si>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</si>
  <si>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</si>
  <si>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</si>
  <si>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</si>
  <si>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</si>
  <si>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</si>
  <si>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</si>
  <si>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</si>
  <si>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</si>
  <si>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</si>
  <si>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</si>
  <si>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</si>
  <si>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</si>
  <si>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</si>
  <si>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</si>
  <si>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</si>
  <si>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</si>
  <si>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</si>
  <si>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</si>
  <si>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</si>
  <si>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</si>
  <si>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</si>
  <si>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</si>
  <si>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</si>
  <si>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</si>
  <si>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</si>
  <si>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</si>
  <si>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</si>
  <si>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</si>
  <si>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</si>
  <si>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</si>
  <si>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</si>
  <si>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</si>
  <si>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</si>
  <si>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</si>
  <si>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</si>
  <si>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</si>
  <si>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</si>
  <si>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</si>
  <si>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</si>
  <si>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</si>
  <si>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</si>
  <si>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</si>
  <si>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</si>
  <si>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</si>
  <si>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</si>
  <si>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</si>
  <si>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</si>
  <si>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</si>
  <si>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</si>
  <si>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</si>
  <si>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</si>
  <si>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</si>
  <si>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</si>
  <si>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</si>
  <si>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</si>
  <si>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</si>
  <si>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</si>
  <si>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</si>
  <si>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</si>
  <si>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</si>
  <si>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</si>
  <si>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</si>
  <si>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</si>
  <si>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</si>
  <si>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</si>
  <si>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</si>
  <si>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</si>
  <si>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</si>
  <si>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</si>
  <si>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</si>
  <si>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</si>
  <si>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</si>
  <si>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</si>
  <si>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</si>
  <si>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</si>
  <si>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</si>
  <si>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</si>
  <si>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</si>
  <si>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</si>
  <si>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</si>
  <si>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</si>
  <si>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</si>
  <si>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</si>
  <si>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</si>
  <si>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</si>
  <si>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</si>
  <si>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</si>
  <si>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</si>
  <si>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</si>
  <si>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</si>
  <si>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</si>
  <si>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</si>
  <si>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</si>
  <si>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</si>
  <si>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</si>
  <si>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</si>
  <si>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</si>
  <si>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</si>
  <si>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</si>
  <si>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</si>
  <si>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</si>
  <si>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</si>
  <si>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</si>
  <si>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</si>
  <si>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</si>
  <si>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</si>
  <si>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</si>
  <si>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</si>
  <si>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</si>
  <si>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</si>
  <si>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</si>
  <si>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</si>
  <si>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</si>
  <si>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</si>
  <si>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</si>
  <si>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</si>
  <si>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</si>
  <si>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</si>
  <si>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</si>
  <si>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</si>
  <si>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</si>
  <si>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</si>
  <si>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</si>
  <si>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</si>
  <si>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</si>
  <si>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</si>
  <si>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</si>
  <si>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</si>
  <si>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</si>
  <si>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</si>
  <si>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</si>
  <si>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</si>
  <si>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</si>
  <si>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</si>
  <si>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</si>
  <si>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</si>
  <si>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</si>
  <si>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</si>
  <si>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</si>
  <si>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</si>
  <si>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</si>
  <si>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</si>
  <si>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</si>
  <si>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</si>
  <si>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</si>
  <si>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</si>
  <si>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</si>
  <si>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</si>
  <si>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</si>
  <si>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</si>
  <si>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</si>
  <si>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</si>
  <si>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</si>
  <si>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</si>
  <si>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</si>
  <si>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</si>
  <si>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</si>
  <si>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</si>
  <si>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</si>
  <si>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</si>
  <si>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</si>
  <si>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</si>
  <si>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</si>
  <si>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</si>
  <si>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</si>
  <si>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</si>
  <si>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</si>
  <si>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</si>
  <si>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</si>
  <si>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</si>
  <si>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</si>
  <si>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</si>
  <si>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</si>
  <si>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</si>
  <si>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</si>
  <si>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</si>
  <si>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</si>
  <si>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</si>
  <si>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</si>
  <si>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</si>
  <si>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</si>
  <si>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</si>
  <si>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</si>
  <si>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</si>
  <si>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</si>
  <si>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</si>
  <si>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</si>
  <si>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</si>
  <si>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</si>
  <si>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</si>
  <si>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</si>
  <si>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</si>
  <si>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</si>
  <si>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</si>
  <si>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</si>
  <si>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</si>
  <si>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</si>
  <si>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</si>
  <si>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</si>
  <si>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</si>
  <si>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</si>
  <si>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</si>
  <si>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</si>
  <si>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</si>
  <si>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</si>
  <si>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</si>
  <si>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</si>
  <si>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</si>
  <si>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</si>
  <si>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</si>
  <si>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</si>
  <si>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</si>
  <si>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</si>
  <si>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</si>
  <si>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</si>
  <si>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</si>
  <si>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</si>
  <si>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</si>
  <si>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</si>
  <si>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</si>
  <si>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</si>
  <si>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</si>
  <si>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</si>
  <si>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</si>
  <si>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</si>
  <si>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</si>
  <si>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</si>
  <si>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</si>
  <si>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</si>
  <si>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</si>
  <si>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</si>
  <si>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</si>
  <si>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</si>
  <si>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</si>
  <si>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</si>
  <si>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</si>
  <si>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</si>
  <si>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</si>
  <si>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</si>
  <si>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</si>
  <si>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</si>
  <si>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</si>
  <si>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</si>
  <si>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</si>
  <si>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</si>
  <si>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</si>
  <si>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</si>
  <si>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</si>
  <si>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</si>
  <si>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</si>
  <si>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</si>
  <si>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</si>
  <si>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</si>
  <si>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</si>
  <si>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</si>
  <si>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</si>
  <si>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</si>
  <si>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</si>
  <si>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</si>
  <si>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</si>
  <si>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</si>
  <si>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</si>
  <si>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</si>
  <si>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</si>
  <si>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</si>
  <si>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</si>
  <si>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</si>
  <si>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</si>
  <si>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</si>
  <si>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</si>
  <si>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</si>
  <si>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</si>
  <si>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</si>
  <si>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</si>
  <si>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</si>
  <si>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</si>
  <si>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</si>
  <si>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</si>
  <si>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</si>
  <si>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</si>
  <si>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</si>
  <si>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</si>
  <si>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</si>
  <si>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</si>
  <si>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</si>
  <si>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</si>
  <si>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</si>
  <si>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</si>
  <si>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</si>
  <si>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</si>
  <si>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</si>
  <si>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</si>
  <si>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</si>
  <si>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</si>
  <si>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</si>
  <si>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</si>
  <si>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</si>
  <si>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</si>
  <si>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</si>
  <si>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</si>
  <si>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</si>
  <si>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</si>
  <si>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</si>
  <si>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</si>
  <si>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</si>
  <si>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</si>
  <si>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</si>
  <si>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</si>
  <si>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</si>
  <si>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</si>
  <si>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</si>
  <si>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</si>
  <si>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</si>
  <si>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</si>
  <si>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</si>
  <si>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</si>
  <si>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</si>
  <si>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</si>
  <si>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</si>
  <si>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</si>
  <si>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</si>
  <si>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</si>
  <si>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</si>
  <si>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</si>
  <si>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</si>
  <si>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</si>
  <si>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</si>
  <si>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</si>
  <si>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</si>
  <si>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</si>
  <si>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</si>
  <si>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</si>
  <si>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</si>
  <si>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</si>
  <si>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</si>
  <si>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</si>
  <si>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</si>
  <si>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</si>
  <si>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</si>
  <si>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</si>
  <si>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</si>
  <si>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</si>
  <si>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</si>
  <si>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</si>
  <si>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</si>
  <si>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</si>
  <si>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</si>
  <si>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</si>
  <si>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</si>
  <si>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</si>
  <si>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</si>
  <si>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</si>
  <si>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</si>
  <si>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</si>
  <si>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</si>
  <si>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</si>
  <si>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</si>
  <si>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</si>
  <si>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</si>
  <si>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</si>
  <si>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</si>
  <si>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</si>
  <si>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</si>
  <si>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</si>
  <si>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</si>
  <si>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</si>
  <si>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</si>
  <si>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</si>
  <si>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</si>
  <si>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</si>
  <si>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</si>
  <si>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</si>
  <si>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</si>
  <si>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</si>
  <si>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</si>
  <si>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</si>
  <si>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</si>
  <si>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</si>
  <si>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</si>
  <si>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</si>
  <si>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</si>
  <si>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</si>
  <si>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</si>
  <si>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</si>
  <si>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</si>
  <si>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</si>
  <si>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</si>
  <si>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</si>
  <si>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</si>
  <si>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</si>
  <si>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</si>
  <si>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</si>
  <si>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</si>
  <si>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</si>
  <si>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</si>
  <si>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</si>
  <si>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</si>
  <si>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</si>
  <si>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</si>
  <si>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</si>
  <si>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</si>
  <si>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</si>
  <si>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</si>
  <si>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</si>
  <si>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</si>
  <si>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</si>
  <si>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</si>
  <si>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</si>
  <si>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</si>
  <si>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</si>
  <si>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</si>
  <si>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</si>
  <si>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</si>
  <si>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</si>
  <si>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</si>
  <si>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</si>
  <si>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</si>
  <si>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</si>
  <si>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</si>
  <si>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</si>
  <si>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</si>
  <si>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</si>
  <si>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</si>
  <si>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</si>
  <si>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</si>
  <si>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</si>
  <si>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</si>
  <si>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</si>
  <si>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</si>
  <si>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</si>
  <si>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</si>
  <si>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</si>
  <si>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</si>
  <si>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</si>
  <si>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</si>
  <si>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</si>
  <si>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</si>
  <si>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</si>
  <si>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</si>
  <si>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</si>
  <si>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</si>
  <si>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</si>
  <si>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</si>
  <si>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</si>
  <si>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</si>
  <si>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</si>
  <si>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</si>
  <si>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</si>
  <si>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</si>
  <si>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</si>
  <si>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</si>
  <si>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</si>
  <si>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</si>
  <si>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</si>
  <si>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</si>
  <si>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</si>
  <si>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</si>
  <si>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</si>
  <si>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</si>
  <si>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</si>
  <si>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</si>
  <si>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</si>
  <si>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</si>
  <si>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</si>
  <si>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</si>
  <si>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</si>
  <si>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</si>
  <si>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</si>
  <si>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</si>
  <si>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</si>
  <si>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</si>
  <si>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</si>
  <si>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</si>
  <si>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</si>
  <si>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</si>
  <si>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</si>
  <si>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</si>
  <si>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</si>
  <si>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</si>
  <si>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</si>
  <si>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</si>
  <si>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</si>
  <si>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</si>
  <si>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</si>
  <si>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</si>
  <si>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</si>
  <si>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</si>
  <si>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</si>
  <si>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</si>
  <si>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</si>
  <si>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</si>
  <si>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</si>
  <si>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</si>
  <si>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</si>
  <si>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</si>
  <si>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</si>
  <si>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</si>
  <si>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</si>
  <si>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</si>
  <si>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</si>
  <si>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</si>
  <si>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</si>
  <si>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</si>
  <si>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</si>
  <si>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</si>
  <si>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</si>
  <si>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</si>
  <si>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</si>
  <si>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</si>
  <si>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</si>
  <si>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</si>
  <si>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</si>
  <si>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</si>
  <si>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</si>
  <si>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</si>
  <si>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</si>
  <si>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</si>
  <si>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</si>
  <si>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</si>
  <si>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</si>
  <si>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</si>
  <si>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</si>
  <si>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</si>
  <si>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</si>
  <si>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</si>
  <si>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</si>
  <si>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</si>
  <si>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</si>
  <si>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</si>
  <si>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</si>
  <si>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</si>
  <si>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</si>
  <si>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</si>
  <si>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</si>
  <si>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</si>
  <si>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</si>
  <si>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</si>
  <si>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</si>
  <si>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</si>
  <si>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</si>
  <si>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</si>
  <si>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</si>
  <si>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</si>
  <si>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</si>
  <si>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</si>
  <si>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</si>
  <si>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</si>
  <si>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</si>
  <si>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</si>
  <si>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</si>
  <si>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</si>
  <si>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</si>
  <si>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</si>
  <si>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</si>
  <si>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</si>
  <si>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</si>
  <si>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</si>
  <si>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</si>
  <si>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</si>
  <si>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</si>
  <si>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</si>
  <si>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</si>
  <si>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</si>
  <si>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</si>
  <si>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</si>
  <si>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</si>
  <si>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</si>
  <si>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</si>
  <si>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</si>
  <si>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</si>
  <si>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</si>
  <si>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</si>
  <si>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</si>
  <si>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</si>
  <si>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</si>
  <si>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</si>
  <si>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</si>
  <si>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</si>
  <si>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</si>
  <si>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</si>
  <si>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</si>
  <si>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</si>
  <si>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</si>
  <si>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</si>
  <si>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</si>
  <si>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</si>
  <si>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</si>
  <si>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</si>
  <si>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</si>
  <si>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</si>
  <si>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</si>
  <si>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</si>
  <si>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</si>
  <si>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</si>
  <si>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</si>
  <si>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</si>
  <si>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</si>
  <si>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</si>
  <si>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</si>
  <si>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</si>
  <si>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</si>
  <si>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</si>
  <si>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</si>
  <si>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</si>
  <si>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</si>
  <si>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</si>
  <si>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</si>
  <si>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</si>
  <si>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</si>
  <si>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</si>
  <si>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</si>
  <si>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</si>
  <si>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</si>
  <si>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</si>
  <si>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</si>
  <si>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</si>
  <si>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</si>
  <si>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</si>
  <si>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</si>
  <si>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</si>
  <si>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</si>
  <si>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</si>
  <si>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</si>
  <si>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</si>
  <si>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</si>
  <si>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</si>
  <si>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</si>
  <si>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</si>
  <si>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</si>
  <si>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</si>
  <si>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</si>
  <si>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</si>
  <si>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</si>
  <si>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</si>
  <si>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</si>
  <si>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</si>
  <si>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</si>
  <si>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</si>
  <si>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</si>
  <si>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</si>
  <si>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</si>
  <si>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</si>
  <si>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</si>
  <si>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</si>
  <si>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</si>
  <si>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</si>
  <si>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</si>
  <si>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</si>
  <si>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</si>
  <si>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</si>
  <si>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</si>
  <si>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</si>
  <si>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</si>
  <si>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</si>
  <si>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</si>
  <si>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</si>
  <si>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</si>
  <si>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</si>
  <si>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</si>
  <si>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</si>
  <si>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</si>
  <si>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</si>
  <si>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</si>
  <si>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</si>
  <si>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</si>
  <si>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</si>
  <si>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</si>
  <si>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</si>
  <si>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</si>
  <si>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</si>
  <si>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</si>
  <si>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</si>
  <si>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</si>
  <si>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</si>
  <si>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</si>
  <si>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</si>
  <si>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</si>
  <si>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</si>
  <si>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</si>
  <si>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</si>
  <si>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</si>
  <si>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</si>
  <si>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</si>
  <si>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</si>
  <si>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</si>
  <si>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</si>
  <si>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</si>
  <si>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</si>
  <si>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</si>
  <si>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</si>
  <si>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</si>
  <si>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</si>
  <si>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</si>
  <si>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</si>
  <si>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</si>
  <si>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</si>
  <si>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</si>
  <si>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</si>
  <si>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</si>
  <si>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</si>
  <si>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</si>
  <si>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</si>
  <si>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</si>
  <si>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</si>
  <si>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</si>
  <si>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</si>
  <si>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</si>
  <si>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</si>
  <si>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</si>
  <si>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</si>
  <si>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</si>
  <si>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</si>
  <si>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</si>
  <si>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</si>
  <si>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</si>
  <si>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</si>
  <si>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</si>
  <si>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</si>
  <si>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</si>
  <si>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</si>
  <si>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</si>
  <si>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</si>
  <si>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</si>
  <si>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</si>
  <si>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</si>
  <si>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</si>
  <si>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</si>
  <si>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</si>
  <si>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</si>
  <si>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</si>
  <si>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</si>
  <si>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</si>
  <si>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</si>
  <si>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</si>
  <si>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</si>
  <si>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</si>
  <si>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</si>
  <si>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</si>
  <si>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</si>
  <si>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</si>
  <si>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</si>
  <si>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</si>
  <si>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</si>
  <si>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</si>
  <si>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</si>
  <si>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</si>
  <si>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</si>
  <si>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</si>
  <si>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</si>
  <si>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</si>
  <si>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</si>
  <si>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</si>
  <si>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</si>
  <si>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</si>
  <si>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</si>
  <si>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</si>
  <si>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</si>
  <si>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</si>
  <si>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</si>
  <si>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</si>
  <si>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</si>
  <si>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</si>
  <si>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</si>
  <si>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</si>
  <si>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</si>
  <si>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</si>
  <si>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</si>
  <si>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</si>
  <si>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</si>
  <si>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</si>
  <si>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</si>
  <si>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</si>
  <si>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</si>
  <si>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</si>
  <si>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</si>
  <si>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</si>
  <si>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</si>
  <si>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</si>
  <si>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</si>
  <si>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</si>
  <si>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</si>
  <si>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</si>
  <si>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</si>
  <si>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</si>
  <si>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</si>
  <si>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</si>
  <si>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</si>
  <si>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</si>
  <si>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</si>
  <si>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</si>
  <si>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</si>
  <si>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</si>
  <si>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</si>
  <si>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</si>
  <si>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</si>
  <si>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</si>
  <si>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</si>
  <si>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</si>
  <si>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</si>
  <si>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</si>
  <si>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</si>
  <si>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</si>
  <si>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</si>
  <si>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</si>
  <si>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</si>
  <si>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</si>
  <si>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</si>
  <si>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</si>
  <si>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</si>
  <si>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</si>
  <si>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</si>
  <si>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</si>
  <si>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</si>
  <si>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</si>
  <si>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</si>
  <si>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</si>
  <si>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</si>
  <si>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</si>
  <si>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</si>
  <si>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</si>
  <si>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</si>
  <si>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</si>
  <si>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</si>
  <si>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</si>
  <si>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</si>
  <si>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</si>
  <si>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</si>
  <si>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</si>
  <si>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</si>
  <si>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</si>
  <si>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</si>
  <si>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</si>
  <si>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</si>
  <si>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</si>
  <si>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</si>
  <si>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</si>
  <si>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</si>
  <si>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</si>
  <si>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</si>
  <si>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</si>
  <si>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</si>
  <si>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</si>
  <si>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</si>
  <si>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</si>
  <si>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</si>
  <si>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</si>
  <si>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</si>
  <si>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</si>
  <si>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</si>
  <si>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</si>
  <si>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</si>
  <si>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</si>
  <si>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</si>
  <si>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</si>
  <si>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</si>
  <si>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</si>
  <si>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</si>
  <si>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</si>
  <si>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</si>
  <si>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</si>
  <si>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</si>
  <si>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</si>
  <si>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</si>
  <si>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</si>
  <si>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</si>
  <si>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</si>
  <si>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</si>
  <si>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</si>
  <si>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</si>
  <si>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</si>
  <si>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</si>
  <si>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</si>
  <si>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</si>
  <si>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</si>
  <si>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</si>
  <si>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</si>
  <si>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</si>
  <si>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</si>
  <si>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</si>
  <si>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</si>
  <si>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</si>
  <si>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</si>
  <si>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</si>
  <si>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</si>
  <si>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</si>
  <si>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</si>
  <si>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</si>
  <si>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</si>
  <si>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</si>
  <si>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</si>
  <si>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</si>
  <si>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</si>
  <si>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</si>
  <si>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</si>
  <si>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</si>
  <si>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</si>
  <si>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</si>
  <si>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</si>
  <si>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</si>
  <si>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</si>
  <si>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</si>
  <si>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</si>
  <si>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</si>
  <si>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</si>
  <si>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</si>
  <si>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</si>
  <si>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</si>
  <si>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</si>
  <si>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</si>
  <si>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</si>
  <si>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</si>
  <si>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</si>
  <si>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</si>
  <si>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</si>
  <si>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</si>
  <si>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</si>
  <si>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</si>
  <si>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</si>
  <si>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</si>
  <si>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</si>
  <si>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</si>
  <si>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</si>
  <si>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</si>
  <si>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</si>
  <si>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</si>
  <si>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</si>
  <si>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</si>
  <si>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</si>
  <si>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</si>
  <si>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</si>
  <si>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</si>
  <si>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</si>
  <si>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</si>
  <si>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</si>
  <si>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</si>
  <si>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</si>
  <si>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</si>
  <si>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</si>
  <si>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</si>
  <si>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</si>
  <si>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</si>
  <si>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</si>
  <si>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</si>
  <si>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</si>
  <si>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</si>
  <si>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</si>
  <si>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</si>
  <si>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</si>
  <si>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</si>
  <si>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</si>
  <si>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</si>
  <si>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</si>
  <si>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</si>
  <si>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</si>
  <si>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</si>
  <si>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</si>
  <si>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</si>
  <si>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</si>
  <si>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</si>
  <si>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</si>
  <si>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</si>
  <si>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</si>
  <si>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</si>
  <si>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</si>
  <si>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</si>
  <si>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</si>
  <si>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</si>
  <si>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</si>
  <si>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</si>
  <si>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</si>
  <si>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</si>
  <si>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</si>
  <si>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</si>
  <si>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</si>
  <si>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</si>
  <si>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</si>
  <si>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</si>
  <si>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</si>
  <si>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</si>
  <si>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</si>
  <si>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</si>
  <si>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</si>
  <si>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</si>
  <si>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</si>
  <si>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</si>
  <si>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</si>
  <si>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</si>
  <si>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</si>
  <si>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</si>
  <si>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</si>
  <si>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</si>
  <si>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</si>
  <si>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</si>
  <si>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</si>
  <si>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</si>
  <si>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</si>
  <si>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</si>
  <si>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</si>
  <si>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</si>
  <si>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</si>
  <si>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</si>
  <si>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</si>
  <si>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</si>
  <si>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</si>
  <si>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</si>
  <si>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</si>
  <si>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</si>
  <si>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</si>
  <si>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</si>
  <si>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</si>
  <si>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</si>
  <si>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</si>
  <si>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</si>
  <si>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</si>
  <si>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</si>
  <si>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</si>
  <si>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</si>
  <si>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</si>
  <si>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</si>
  <si>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</si>
  <si>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</si>
  <si>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</si>
  <si>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</si>
  <si>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</si>
  <si>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</si>
  <si>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</si>
  <si>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</si>
  <si>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</si>
  <si>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</si>
  <si>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</si>
  <si>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</si>
  <si>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</si>
  <si>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</si>
  <si>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</si>
  <si>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</si>
  <si>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</si>
  <si>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</si>
  <si>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</si>
  <si>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</si>
  <si>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</si>
  <si>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</si>
  <si>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</si>
  <si>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</si>
  <si>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</si>
  <si>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</si>
  <si>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</si>
  <si>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</si>
  <si>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</si>
  <si>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</si>
  <si>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</si>
  <si>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</si>
  <si>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</si>
  <si>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</si>
  <si>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</si>
  <si>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</si>
  <si>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</si>
  <si>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</si>
  <si>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</si>
  <si>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</si>
  <si>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</si>
  <si>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</si>
  <si>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</si>
  <si>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</si>
  <si>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</si>
  <si>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</si>
  <si>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</si>
  <si>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</si>
  <si>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</si>
  <si>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</si>
  <si>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</si>
  <si>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</si>
  <si>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</si>
  <si>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</si>
  <si>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</si>
  <si>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</si>
  <si>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</si>
  <si>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</si>
  <si>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</si>
  <si>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</si>
  <si>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</si>
  <si>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</si>
  <si>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</si>
  <si>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</si>
  <si>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</si>
  <si>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</si>
  <si>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</si>
  <si>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</si>
  <si>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</si>
  <si>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</si>
  <si>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</si>
  <si>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</si>
  <si>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</si>
  <si>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</si>
  <si>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</si>
  <si>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</si>
  <si>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</si>
  <si>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</si>
  <si>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</si>
  <si>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</si>
  <si>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</si>
  <si>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</si>
  <si>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</si>
  <si>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</si>
  <si>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</si>
  <si>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</si>
  <si>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</si>
  <si>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</si>
  <si>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</si>
  <si>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</si>
  <si>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</si>
  <si>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</si>
  <si>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</si>
  <si>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</si>
  <si>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</si>
  <si>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</si>
  <si>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</si>
  <si>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</si>
  <si>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</si>
  <si>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</si>
  <si>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</si>
  <si>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</si>
  <si>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</si>
  <si>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</si>
  <si>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</si>
  <si>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</si>
  <si>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</si>
  <si>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</si>
  <si>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</si>
  <si>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</si>
  <si>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</si>
  <si>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</si>
  <si>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</si>
  <si>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</si>
  <si>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</si>
  <si>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</si>
  <si>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</si>
  <si>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</si>
  <si>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</si>
  <si>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</si>
  <si>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</si>
  <si>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</si>
  <si>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</si>
  <si>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</si>
  <si>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</si>
  <si>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</si>
  <si>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</si>
  <si>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</si>
  <si>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</si>
  <si>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</si>
  <si>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</si>
  <si>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</si>
  <si>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</si>
  <si>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</si>
  <si>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</si>
  <si>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</si>
  <si>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</si>
  <si>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</si>
  <si>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</si>
  <si>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</si>
  <si>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</si>
  <si>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</si>
  <si>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</si>
  <si>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</si>
  <si>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</si>
  <si>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</si>
  <si>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</si>
  <si>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</si>
  <si>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</si>
  <si>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</si>
  <si>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</si>
  <si>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</si>
  <si>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</si>
  <si>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</si>
  <si>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</si>
  <si>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</si>
  <si>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</si>
  <si>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</si>
  <si>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</si>
  <si>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</si>
  <si>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</si>
  <si>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</si>
  <si>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</si>
  <si>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</si>
  <si>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</si>
  <si>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</si>
  <si>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</si>
  <si>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</si>
  <si>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</si>
  <si>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</si>
  <si>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</si>
  <si>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</si>
  <si>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</si>
  <si>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</si>
  <si>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</si>
  <si>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</si>
  <si>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</si>
  <si>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</si>
  <si>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</si>
  <si>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</si>
  <si>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</si>
  <si>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</si>
  <si>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</si>
  <si>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</si>
  <si>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</si>
  <si>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</si>
  <si>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</si>
  <si>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</si>
  <si>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</si>
  <si>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</si>
  <si>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</si>
  <si>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</si>
  <si>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</si>
  <si>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</si>
  <si>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</si>
  <si>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</si>
  <si>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</si>
  <si>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</si>
  <si>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</si>
  <si>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</si>
  <si>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</si>
  <si>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</si>
  <si>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</si>
  <si>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</si>
  <si>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</si>
  <si>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</si>
  <si>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</si>
  <si>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</si>
  <si>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</si>
  <si>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</si>
  <si>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</si>
  <si>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</si>
  <si>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</si>
  <si>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</si>
  <si>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</si>
  <si>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</si>
  <si>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</si>
  <si>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</si>
  <si>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</si>
  <si>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</si>
  <si>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</si>
  <si>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</si>
  <si>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</si>
  <si>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</si>
  <si>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</si>
  <si>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</si>
  <si>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</si>
  <si>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</si>
  <si>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</si>
  <si>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</si>
  <si>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</si>
  <si>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</si>
  <si>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</si>
  <si>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</si>
  <si>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</si>
  <si>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</si>
  <si>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</si>
  <si>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</si>
  <si>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</si>
  <si>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</si>
  <si>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</si>
  <si>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</si>
  <si>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</si>
  <si>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</si>
  <si>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</si>
  <si>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</si>
  <si>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</si>
  <si>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</si>
  <si>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</si>
  <si>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</si>
  <si>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</si>
  <si>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</si>
  <si>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</si>
  <si>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</si>
  <si>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</si>
  <si>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</si>
  <si>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</si>
  <si>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</si>
  <si>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</si>
  <si>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</si>
  <si>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</si>
  <si>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</si>
  <si>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</si>
  <si>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</si>
  <si>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</si>
  <si>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</si>
  <si>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</si>
  <si>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</si>
  <si>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</si>
  <si>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</si>
  <si>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</si>
  <si>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</si>
  <si>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</si>
  <si>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</si>
  <si>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</si>
  <si>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</si>
  <si>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</si>
  <si>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</si>
  <si>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</si>
  <si>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</si>
  <si>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</si>
  <si>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</si>
  <si>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</si>
  <si>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</si>
  <si>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</si>
  <si>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</si>
  <si>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</si>
  <si>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</si>
  <si>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</si>
  <si>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</si>
  <si>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</si>
  <si>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</si>
  <si>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</si>
  <si>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</si>
  <si>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</si>
  <si>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</si>
  <si>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</si>
  <si>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</si>
  <si>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</si>
  <si>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</si>
  <si>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</si>
  <si>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</si>
  <si>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</si>
  <si>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</si>
  <si>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</si>
  <si>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</si>
  <si>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</si>
  <si>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</si>
  <si>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</si>
  <si>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</si>
  <si>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</si>
  <si>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</si>
  <si>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</si>
  <si>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</si>
  <si>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</si>
  <si>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</si>
  <si>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</si>
  <si>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</si>
  <si>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</si>
  <si>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</si>
  <si>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</si>
  <si>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</si>
  <si>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</si>
  <si>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</si>
  <si>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</si>
  <si>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</si>
  <si>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</si>
  <si>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</si>
  <si>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</si>
  <si>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</si>
  <si>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</si>
  <si>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</si>
  <si>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</si>
  <si>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</si>
  <si>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</si>
  <si>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</si>
  <si>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</si>
  <si>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</si>
  <si>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</si>
  <si>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</si>
  <si>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</si>
  <si>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</si>
  <si>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</si>
  <si>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</si>
  <si>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</si>
  <si>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</si>
  <si>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</si>
  <si>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</si>
  <si>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</si>
  <si>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</si>
  <si>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</si>
  <si>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</si>
  <si>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</si>
  <si>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</si>
  <si>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</si>
  <si>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</si>
  <si>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</si>
  <si>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</si>
  <si>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</si>
  <si>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</si>
  <si>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</si>
  <si>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</si>
  <si>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</si>
  <si>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</si>
  <si>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</si>
  <si>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</si>
  <si>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</si>
  <si>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</si>
  <si>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</si>
  <si>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</si>
  <si>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</si>
  <si>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</si>
  <si>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</si>
  <si>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</si>
  <si>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</si>
  <si>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</si>
  <si>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</si>
  <si>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</si>
  <si>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</si>
  <si>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</si>
  <si>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</si>
  <si>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</si>
  <si>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</si>
  <si>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</si>
  <si>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</si>
  <si>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</si>
  <si>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</si>
  <si>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</si>
  <si>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</si>
  <si>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</si>
  <si>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</si>
  <si>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</si>
  <si>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</si>
  <si>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</si>
  <si>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</si>
  <si>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</si>
  <si>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</si>
  <si>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</si>
  <si>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</si>
  <si>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</si>
  <si>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</si>
  <si>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</si>
  <si>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</si>
  <si>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</si>
  <si>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</si>
  <si>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</si>
  <si>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</si>
  <si>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</si>
  <si>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</si>
  <si>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</si>
  <si>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</si>
  <si>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</si>
  <si>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</si>
  <si>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</si>
  <si>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</si>
  <si>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</si>
  <si>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</si>
  <si>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</si>
  <si>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</si>
  <si>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</si>
  <si>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</si>
  <si>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</si>
  <si>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</si>
  <si>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</si>
  <si>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</si>
  <si>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</si>
  <si>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</si>
  <si>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</si>
  <si>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</si>
  <si>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</si>
  <si>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</si>
  <si>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</si>
  <si>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</si>
  <si>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</si>
  <si>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</si>
  <si>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</si>
  <si>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</si>
  <si>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</si>
  <si>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</si>
  <si>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</si>
  <si>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</si>
  <si>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</si>
  <si>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</si>
  <si>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</si>
  <si>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</si>
  <si>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</si>
  <si>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</si>
  <si>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</si>
  <si>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</si>
  <si>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</si>
  <si>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</si>
  <si>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</si>
  <si>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</si>
  <si>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</si>
  <si>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</si>
  <si>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</si>
  <si>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</si>
  <si>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</si>
  <si>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</si>
  <si>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</si>
  <si>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</si>
  <si>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</si>
  <si>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</si>
  <si>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</si>
  <si>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</si>
  <si>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</si>
  <si>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</si>
  <si>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</si>
  <si>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</si>
  <si>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</si>
  <si>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</si>
  <si>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</si>
  <si>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</si>
  <si>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</si>
  <si>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</si>
  <si>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</si>
  <si>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</si>
  <si>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</si>
  <si>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</si>
  <si>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</si>
  <si>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</si>
  <si>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</si>
  <si>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</si>
  <si>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</si>
  <si>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</si>
  <si>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</si>
  <si>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</si>
  <si>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</si>
  <si>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</si>
  <si>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</si>
  <si>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</si>
  <si>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</si>
  <si>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</si>
  <si>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</si>
  <si>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</si>
  <si>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</si>
  <si>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</si>
  <si>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</si>
  <si>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</si>
  <si>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</si>
  <si>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</si>
  <si>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</si>
  <si>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</si>
  <si>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</si>
  <si>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</si>
  <si>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</si>
  <si>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</si>
  <si>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</si>
  <si>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</si>
  <si>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</si>
  <si>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</si>
  <si>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</si>
  <si>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</si>
  <si>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</si>
  <si>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</si>
  <si>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</si>
  <si>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</si>
  <si>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</si>
  <si>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</si>
  <si>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</si>
  <si>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</si>
  <si>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</si>
  <si>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</si>
  <si>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</si>
  <si>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</si>
  <si>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</si>
  <si>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</si>
  <si>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</si>
  <si>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</si>
  <si>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</si>
  <si>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</si>
  <si>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</si>
  <si>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</si>
  <si>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</si>
  <si>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</si>
  <si>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</si>
  <si>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</si>
  <si>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</si>
  <si>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</si>
  <si>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</si>
  <si>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</si>
  <si>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</si>
  <si>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</si>
  <si>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</si>
  <si>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</si>
  <si>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</si>
  <si>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</si>
  <si>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</si>
  <si>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</si>
  <si>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</si>
  <si>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</si>
  <si>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</si>
  <si>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</si>
  <si>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</si>
  <si>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</si>
  <si>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</si>
  <si>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</si>
  <si>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</si>
  <si>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</si>
  <si>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</si>
  <si>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</si>
  <si>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</si>
  <si>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</si>
  <si>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</si>
  <si>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</si>
  <si>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</si>
  <si>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</si>
  <si>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</si>
  <si>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</si>
  <si>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</si>
  <si>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</si>
  <si>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</si>
  <si>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</si>
  <si>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</si>
  <si>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</si>
  <si>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</si>
  <si>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</si>
  <si>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</si>
  <si>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</si>
  <si>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</si>
  <si>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</si>
  <si>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</si>
  <si>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</si>
  <si>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</si>
  <si>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</si>
  <si>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</si>
  <si>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</si>
  <si>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</si>
  <si>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</si>
  <si>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</si>
  <si>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</si>
  <si>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</si>
  <si>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</si>
  <si>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</si>
  <si>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</si>
  <si>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</si>
  <si>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</si>
  <si>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</si>
  <si>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</si>
  <si>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</si>
  <si>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</si>
  <si>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</si>
  <si>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</si>
  <si>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</si>
  <si>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</si>
  <si>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</si>
  <si>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</si>
  <si>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</si>
  <si>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</si>
  <si>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</si>
  <si>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</si>
  <si>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</si>
  <si>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</si>
  <si>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</si>
  <si>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</si>
  <si>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</si>
  <si>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</si>
  <si>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</si>
  <si>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</si>
  <si>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</si>
  <si>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</si>
  <si>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</si>
  <si>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</si>
  <si>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</si>
  <si>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</si>
  <si>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</si>
  <si>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</si>
  <si>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</si>
  <si>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</si>
  <si>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</si>
  <si>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</si>
  <si>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</si>
  <si>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</si>
  <si>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</si>
  <si>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</si>
  <si>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</si>
  <si>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</si>
  <si>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</si>
  <si>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</si>
  <si>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</si>
  <si>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</si>
  <si>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</si>
  <si>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</si>
  <si>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</si>
  <si>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</si>
  <si>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</si>
  <si>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</si>
  <si>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</si>
  <si>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</si>
  <si>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</si>
  <si>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</si>
  <si>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</si>
  <si>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</si>
  <si>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</si>
  <si>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</si>
  <si>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</si>
  <si>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</si>
  <si>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</si>
  <si>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</si>
  <si>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</si>
  <si>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</si>
  <si>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</si>
  <si>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</si>
  <si>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</si>
  <si>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</si>
  <si>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</si>
  <si>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</si>
  <si>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</si>
  <si>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</si>
  <si>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</si>
  <si>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</si>
  <si>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</si>
  <si>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</si>
  <si>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</si>
  <si>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</si>
  <si>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</si>
  <si>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</si>
  <si>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</si>
  <si>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</si>
  <si>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</si>
  <si>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</si>
  <si>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</si>
  <si>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</si>
  <si>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</si>
  <si>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</si>
  <si>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</si>
  <si>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</si>
  <si>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</si>
  <si>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</si>
  <si>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</si>
  <si>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</si>
  <si>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</si>
  <si>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</si>
  <si>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</si>
  <si>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</si>
  <si>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</si>
  <si>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</si>
  <si>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</si>
  <si>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</si>
  <si>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</si>
  <si>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</si>
  <si>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</si>
  <si>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</si>
  <si>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</si>
  <si>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</si>
  <si>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</si>
  <si>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</si>
  <si>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</si>
  <si>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</si>
  <si>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</si>
  <si>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</si>
  <si>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</si>
  <si>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</si>
  <si>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</si>
  <si>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</si>
  <si>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</si>
  <si>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</si>
  <si>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</si>
  <si>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</si>
  <si>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</si>
  <si>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</si>
  <si>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</si>
  <si>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</si>
  <si>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</si>
  <si>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</si>
  <si>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</si>
  <si>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</si>
  <si>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</si>
  <si>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</si>
  <si>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</si>
  <si>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</si>
  <si>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</si>
  <si>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</si>
  <si>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</si>
  <si>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</si>
  <si>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</si>
  <si>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</si>
  <si>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</si>
  <si>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</si>
  <si>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</si>
  <si>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</si>
  <si>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</si>
  <si>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</si>
  <si>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</si>
  <si>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</si>
  <si>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</si>
  <si>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</si>
  <si>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</si>
  <si>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</si>
  <si>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</si>
  <si>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</si>
  <si>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</si>
  <si>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</si>
  <si>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</si>
  <si>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</si>
  <si>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</si>
  <si>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</si>
  <si>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</si>
  <si>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</si>
  <si>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</si>
  <si>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</si>
  <si>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</si>
  <si>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</si>
  <si>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</si>
  <si>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</si>
  <si>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</si>
  <si>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</si>
  <si>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</si>
  <si>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</si>
  <si>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</si>
  <si>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</si>
  <si>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</si>
  <si>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</si>
  <si>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</si>
  <si>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</si>
  <si>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</si>
  <si>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</si>
  <si>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</si>
  <si>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</si>
  <si>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</si>
  <si>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</si>
  <si>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</si>
  <si>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</si>
  <si>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</si>
  <si>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</si>
  <si>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</si>
  <si>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</si>
  <si>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</si>
  <si>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</si>
  <si>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</si>
  <si>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</si>
  <si>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</si>
  <si>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</si>
  <si>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</si>
  <si>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</si>
  <si>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</si>
  <si>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</si>
  <si>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</si>
  <si>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</si>
  <si>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</si>
  <si>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</si>
  <si>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</si>
  <si>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</si>
  <si>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</si>
  <si>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</si>
  <si>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</si>
  <si>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</si>
  <si>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</si>
  <si>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</si>
  <si>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</si>
  <si>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</si>
  <si>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</si>
  <si>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</si>
  <si>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</si>
  <si>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</si>
  <si>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</si>
  <si>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</si>
  <si>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</si>
  <si>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</si>
  <si>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</si>
  <si>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</si>
  <si>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</si>
  <si>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</si>
  <si>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</si>
  <si>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</si>
  <si>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</si>
  <si>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</si>
  <si>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</si>
  <si>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</si>
  <si>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</si>
  <si>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</si>
  <si>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</si>
  <si>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</si>
  <si>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</si>
  <si>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</si>
  <si>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</si>
  <si>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</si>
  <si>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</si>
  <si>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</si>
  <si>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</si>
  <si>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</si>
  <si>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</si>
  <si>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</si>
  <si>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</si>
  <si>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</si>
  <si>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</si>
  <si>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</si>
  <si>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</si>
  <si>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</si>
  <si>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</si>
  <si>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</si>
  <si>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</si>
  <si>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</si>
  <si>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</si>
  <si>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</si>
  <si>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</si>
  <si>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</si>
  <si>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</si>
  <si>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</si>
  <si>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</si>
  <si>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</si>
  <si>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</si>
  <si>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</si>
  <si>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</si>
  <si>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</si>
  <si>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</si>
  <si>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</si>
  <si>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</si>
  <si>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</si>
  <si>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</si>
  <si>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</si>
  <si>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</si>
  <si>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</si>
  <si>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</si>
  <si>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</si>
  <si>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</si>
  <si>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</si>
  <si>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</si>
  <si>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</si>
  <si>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</si>
  <si>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</si>
  <si>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</si>
  <si>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</si>
  <si>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</si>
  <si>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</si>
  <si>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</si>
  <si>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</si>
  <si>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</si>
  <si>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</si>
  <si>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</si>
  <si>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</si>
  <si>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</si>
  <si>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</si>
  <si>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</si>
  <si>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</si>
  <si>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</si>
  <si>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</si>
  <si>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</si>
  <si>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</si>
  <si>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</si>
  <si>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</si>
  <si>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</si>
  <si>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</si>
  <si>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</si>
  <si>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</si>
  <si>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</si>
  <si>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</si>
  <si>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</si>
  <si>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</si>
  <si>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</si>
  <si>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</si>
  <si>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</si>
  <si>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</si>
  <si>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</si>
  <si>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</si>
  <si>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</si>
  <si>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</si>
  <si>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</si>
  <si>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</si>
  <si>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</si>
  <si>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</si>
  <si>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</si>
  <si>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</si>
  <si>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</si>
  <si>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</si>
  <si>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</si>
  <si>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</si>
  <si>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</si>
  <si>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</si>
  <si>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</si>
  <si>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</si>
  <si>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</si>
  <si>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</si>
  <si>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</si>
  <si>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</si>
  <si>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</si>
  <si>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</si>
  <si>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</si>
  <si>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</si>
  <si>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</si>
  <si>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</si>
  <si>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</si>
  <si>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</si>
  <si>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</si>
  <si>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</si>
  <si>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</si>
  <si>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</si>
  <si>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</si>
  <si>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</si>
  <si>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</si>
  <si>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</si>
  <si>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</si>
  <si>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</si>
  <si>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</si>
  <si>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</si>
  <si>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</si>
  <si>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</si>
  <si>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</si>
  <si>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</si>
  <si>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</si>
  <si>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</si>
  <si>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</si>
  <si>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</si>
  <si>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</si>
  <si>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</si>
  <si>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</si>
  <si>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</si>
  <si>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</si>
  <si>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</si>
  <si>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</si>
  <si>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</si>
  <si>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</si>
  <si>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</si>
  <si>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</si>
  <si>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</si>
  <si>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</si>
  <si>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</si>
  <si>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</si>
  <si>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</si>
  <si>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</si>
  <si>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</si>
  <si>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</si>
  <si>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</si>
  <si>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</si>
  <si>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</si>
  <si>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</si>
  <si>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</si>
  <si>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</si>
  <si>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</si>
  <si>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</si>
  <si>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</si>
  <si>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</si>
  <si>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</si>
  <si>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</si>
  <si>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</si>
  <si>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</si>
  <si>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</si>
  <si>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</si>
  <si>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</si>
  <si>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</si>
  <si>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</si>
  <si>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</si>
  <si>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</si>
  <si>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</si>
  <si>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</si>
  <si>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</si>
  <si>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</si>
  <si>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</si>
  <si>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</si>
  <si>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</si>
  <si>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</si>
  <si>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</si>
  <si>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</si>
  <si>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</si>
  <si>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</si>
  <si>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</si>
  <si>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</si>
  <si>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</si>
  <si>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</si>
  <si>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</si>
  <si>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</si>
  <si>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</si>
  <si>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</si>
  <si>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</si>
  <si>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</si>
  <si>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</si>
  <si>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</si>
  <si>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</si>
  <si>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</si>
  <si>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</si>
  <si>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</si>
  <si>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</si>
  <si>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</si>
  <si>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</si>
  <si>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</si>
  <si>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</si>
  <si>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</si>
  <si>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</si>
  <si>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</si>
  <si>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</si>
  <si>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</si>
  <si>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</si>
  <si>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</si>
  <si>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</si>
  <si>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</si>
  <si>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</si>
  <si>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</si>
  <si>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</si>
  <si>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</si>
  <si>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</si>
  <si>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</si>
  <si>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</si>
  <si>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</si>
  <si>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</si>
  <si>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</si>
  <si>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</si>
  <si>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</si>
  <si>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</si>
  <si>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</si>
  <si>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</si>
  <si>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</si>
  <si>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</si>
  <si>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</si>
  <si>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</si>
  <si>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</si>
  <si>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</si>
  <si>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</si>
  <si>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</si>
  <si>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</si>
  <si>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</si>
  <si>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</si>
  <si>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</si>
  <si>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</si>
  <si>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</si>
  <si>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</si>
  <si>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</si>
  <si>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</si>
  <si>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</si>
  <si>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</si>
  <si>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</si>
  <si>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</si>
  <si>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</si>
  <si>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</si>
  <si>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</si>
  <si>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</si>
  <si>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</si>
  <si>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</si>
  <si>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</si>
  <si>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</si>
  <si>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</si>
  <si>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</si>
  <si>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</si>
  <si>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</si>
  <si>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</si>
  <si>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</si>
  <si>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</si>
  <si>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</si>
  <si>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</si>
  <si>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</si>
  <si>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</si>
  <si>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</si>
  <si>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</si>
  <si>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</si>
  <si>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</si>
  <si>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</si>
  <si>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</si>
  <si>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</si>
  <si>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</si>
  <si>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</si>
  <si>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</si>
  <si>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</si>
  <si>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</si>
  <si>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</si>
  <si>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</si>
  <si>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</si>
  <si>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</si>
  <si>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</si>
  <si>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</si>
  <si>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</si>
  <si>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</si>
  <si>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</si>
  <si>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</si>
  <si>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</si>
  <si>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</si>
  <si>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</si>
  <si>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</si>
  <si>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</si>
  <si>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</si>
  <si>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</si>
  <si>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</si>
  <si>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</si>
  <si>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</si>
  <si>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</si>
  <si>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</si>
  <si>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</si>
  <si>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</si>
  <si>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</si>
  <si>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</si>
  <si>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</si>
  <si>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</si>
  <si>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</si>
  <si>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</si>
  <si>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</si>
  <si>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</si>
  <si>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</si>
  <si>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</si>
  <si>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</si>
  <si>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</si>
  <si>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</si>
  <si>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</si>
  <si>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</si>
  <si>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</si>
  <si>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</si>
  <si>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</si>
  <si>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</si>
  <si>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</si>
  <si>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</si>
  <si>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</si>
  <si>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</si>
  <si>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</si>
  <si>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</si>
  <si>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</si>
  <si>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</si>
  <si>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</si>
  <si>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</si>
  <si>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</si>
  <si>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</si>
  <si>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</si>
  <si>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</si>
  <si>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</si>
  <si>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</si>
  <si>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</si>
  <si>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</si>
  <si>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</si>
  <si>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</si>
  <si>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</si>
  <si>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</si>
  <si>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</si>
  <si>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</si>
  <si>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</si>
  <si>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</si>
  <si>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</si>
  <si>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</si>
  <si>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</si>
  <si>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</si>
  <si>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</si>
  <si>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</si>
  <si>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</si>
  <si>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</si>
  <si>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</si>
  <si>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</si>
  <si>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</si>
  <si>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</si>
  <si>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</si>
  <si>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</si>
  <si>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</si>
  <si>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</si>
  <si>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</si>
  <si>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</si>
  <si>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</si>
  <si>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</si>
  <si>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</si>
  <si>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</si>
  <si>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</si>
  <si>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</si>
  <si>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</si>
  <si>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</si>
  <si>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</si>
  <si>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</si>
  <si>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</si>
  <si>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</si>
  <si>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</si>
  <si>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</si>
  <si>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</si>
  <si>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</si>
  <si>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</si>
  <si>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</si>
  <si>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</si>
  <si>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</si>
  <si>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</si>
  <si>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</si>
  <si>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</si>
  <si>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</si>
  <si>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</si>
  <si>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</si>
  <si>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</si>
  <si>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</si>
  <si>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</si>
  <si>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</si>
  <si>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</si>
  <si>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</si>
  <si>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</si>
  <si>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</si>
  <si>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</si>
  <si>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</si>
  <si>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</si>
  <si>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</si>
  <si>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</si>
  <si>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</si>
  <si>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</si>
  <si>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</si>
  <si>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</si>
  <si>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</si>
  <si>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</si>
  <si>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</si>
  <si>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</si>
  <si>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</si>
  <si>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</si>
  <si>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</si>
  <si>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</si>
  <si>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</si>
  <si>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</si>
  <si>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</si>
  <si>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</si>
  <si>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</si>
  <si>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</si>
  <si>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</si>
  <si>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</si>
  <si>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</si>
  <si>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</si>
  <si>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</si>
  <si>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</si>
  <si>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</si>
  <si>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</si>
  <si>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</si>
  <si>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</si>
  <si>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</si>
  <si>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</si>
  <si>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</si>
  <si>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</si>
  <si>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</si>
  <si>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</si>
  <si>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</si>
  <si>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</si>
  <si>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</si>
  <si>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</si>
  <si>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</si>
  <si>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</si>
  <si>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</si>
  <si>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</si>
  <si>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</si>
  <si>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</si>
  <si>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</si>
  <si>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</si>
  <si>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</si>
  <si>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</si>
  <si>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</si>
  <si>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</si>
  <si>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</si>
  <si>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</si>
  <si>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</si>
  <si>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</si>
  <si>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</si>
  <si>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</si>
  <si>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</si>
  <si>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</si>
  <si>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</si>
  <si>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</si>
  <si>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</si>
  <si>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</si>
  <si>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</si>
  <si>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</si>
  <si>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</si>
  <si>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</si>
  <si>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</si>
  <si>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</si>
  <si>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</si>
  <si>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</si>
  <si>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</si>
  <si>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</si>
  <si>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</si>
  <si>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</si>
  <si>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</si>
  <si>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</si>
  <si>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</si>
  <si>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</si>
  <si>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</si>
  <si>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</si>
  <si>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</si>
  <si>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</si>
  <si>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</si>
  <si>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</si>
  <si>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</si>
  <si>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</si>
  <si>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</si>
  <si>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</si>
  <si>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</si>
  <si>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</si>
  <si>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</si>
  <si>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</si>
  <si>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</si>
  <si>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</si>
  <si>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</si>
  <si>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</si>
  <si>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</si>
  <si>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</si>
  <si>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</si>
  <si>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</si>
  <si>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</si>
  <si>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</si>
  <si>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</si>
  <si>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</si>
  <si>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</si>
  <si>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</si>
  <si>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</si>
  <si>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</si>
  <si>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</si>
  <si>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</si>
  <si>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</si>
  <si>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</si>
  <si>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</si>
  <si>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</si>
  <si>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</si>
  <si>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</si>
  <si>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</si>
  <si>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</si>
  <si>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</si>
  <si>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</si>
  <si>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</si>
  <si>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</si>
  <si>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</si>
  <si>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</si>
  <si>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</si>
  <si>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</si>
  <si>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</si>
  <si>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</si>
  <si>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</si>
  <si>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</si>
  <si>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</si>
  <si>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</si>
  <si>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</si>
  <si>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</si>
  <si>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</si>
  <si>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</si>
  <si>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</si>
  <si>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</si>
  <si>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</si>
  <si>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</si>
  <si>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</si>
  <si>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</si>
  <si>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</si>
  <si>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</si>
  <si>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</si>
  <si>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</si>
  <si>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</si>
  <si>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</si>
  <si>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</si>
  <si>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</si>
  <si>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</si>
  <si>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</si>
  <si>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</si>
  <si>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</si>
  <si>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</si>
  <si>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</si>
  <si>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</si>
  <si>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</si>
  <si>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</si>
  <si>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</si>
  <si>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</si>
  <si>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</si>
  <si>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</si>
  <si>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</si>
  <si>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</si>
  <si>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</si>
  <si>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</si>
  <si>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</si>
  <si>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</si>
  <si>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</si>
  <si>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</si>
  <si>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</si>
  <si>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</si>
  <si>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</si>
  <si>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</si>
  <si>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</si>
  <si>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</si>
  <si>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</si>
  <si>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</si>
  <si>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</si>
  <si>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</si>
  <si>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</si>
  <si>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</si>
  <si>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</si>
  <si>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</si>
  <si>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</si>
  <si>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</si>
  <si>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</si>
  <si>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</si>
  <si>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</si>
  <si>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</si>
  <si>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</si>
  <si>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</si>
  <si>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</si>
  <si>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</si>
  <si>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</si>
  <si>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</si>
  <si>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</si>
  <si>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</si>
  <si>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</si>
  <si>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</si>
  <si>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</si>
  <si>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</si>
  <si>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</si>
  <si>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</si>
  <si>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</si>
  <si>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</si>
  <si>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</si>
  <si>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</si>
  <si>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</si>
  <si>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</si>
  <si>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</si>
  <si>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</si>
  <si>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</si>
  <si>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</si>
  <si>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</si>
  <si>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</si>
  <si>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</si>
  <si>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</si>
  <si>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</si>
  <si>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</si>
  <si>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</si>
  <si>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</si>
  <si>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</si>
  <si>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</si>
  <si>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</si>
  <si>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</si>
  <si>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</si>
  <si>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</si>
  <si>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</si>
  <si>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</si>
  <si>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</si>
  <si>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</si>
  <si>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</si>
  <si>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</si>
  <si>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</si>
  <si>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</si>
  <si>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</si>
  <si>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</si>
  <si>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</si>
  <si>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</si>
  <si>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</si>
  <si>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</si>
  <si>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</si>
  <si>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</si>
  <si>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</si>
  <si>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</si>
  <si>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</si>
  <si>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</si>
  <si>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</si>
  <si>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</si>
  <si>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</si>
  <si>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</si>
  <si>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</si>
  <si>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</si>
  <si>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</si>
  <si>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</si>
  <si>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</si>
  <si>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</si>
  <si>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</si>
  <si>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</si>
  <si>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</si>
  <si>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</si>
  <si>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</si>
  <si>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</si>
  <si>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</si>
  <si>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</si>
  <si>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</si>
  <si>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</si>
  <si>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</si>
  <si>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</si>
  <si>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</si>
  <si>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</si>
  <si>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</si>
  <si>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</si>
  <si>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</si>
  <si>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</si>
  <si>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</si>
  <si>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</si>
  <si>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</si>
  <si>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</si>
  <si>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</si>
  <si>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</si>
  <si>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</si>
  <si>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</si>
  <si>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</si>
  <si>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</si>
  <si>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</si>
  <si>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</si>
  <si>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</si>
  <si>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</si>
  <si>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</si>
  <si>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</si>
  <si>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</si>
  <si>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</si>
  <si>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</si>
  <si>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</si>
  <si>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</si>
  <si>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</si>
  <si>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</si>
  <si>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</si>
  <si>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</si>
  <si>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</si>
  <si>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</si>
  <si>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</si>
  <si>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</si>
  <si>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</si>
  <si>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</si>
  <si>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</si>
  <si>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</si>
  <si>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</si>
  <si>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</si>
  <si>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</si>
  <si>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</si>
  <si>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</si>
  <si>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</si>
  <si>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</si>
  <si>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</si>
  <si>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</si>
  <si>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</si>
  <si>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</si>
  <si>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</si>
  <si>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</si>
  <si>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</si>
  <si>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</si>
  <si>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</si>
  <si>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</si>
  <si>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</si>
  <si>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</si>
  <si>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</si>
  <si>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</si>
  <si>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</si>
  <si>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</si>
  <si>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</si>
  <si>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</si>
  <si>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</si>
  <si>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</si>
  <si>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</si>
  <si>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</si>
  <si>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</si>
  <si>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</si>
  <si>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</si>
  <si>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</si>
  <si>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</si>
  <si>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</si>
  <si>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</si>
  <si>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</si>
  <si>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</si>
  <si>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</si>
  <si>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</si>
  <si>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</si>
  <si>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</si>
  <si>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</si>
  <si>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</si>
  <si>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</si>
  <si>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</si>
  <si>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</si>
  <si>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</si>
  <si>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</si>
  <si>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</si>
  <si>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</si>
  <si>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</si>
  <si>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</si>
  <si>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</si>
  <si>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</si>
  <si>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</si>
  <si>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</si>
  <si>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</si>
  <si>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</si>
  <si>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</si>
  <si>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</si>
  <si>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</si>
  <si>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</si>
  <si>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</si>
  <si>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</si>
  <si>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</si>
  <si>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</si>
  <si>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</si>
  <si>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</si>
  <si>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</si>
  <si>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</si>
  <si>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</si>
  <si>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</si>
  <si>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</si>
  <si>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</si>
  <si>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</si>
  <si>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</si>
  <si>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</si>
  <si>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</si>
  <si>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</si>
  <si>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</si>
  <si>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</si>
  <si>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</si>
  <si>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</si>
  <si>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</si>
  <si>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</si>
  <si>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</si>
  <si>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</si>
  <si>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</si>
  <si>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</si>
  <si>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</si>
  <si>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</si>
  <si>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</si>
  <si>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</si>
  <si>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</si>
  <si>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</si>
  <si>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</si>
  <si>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</si>
  <si>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</si>
  <si>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</si>
  <si>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</si>
  <si>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</si>
  <si>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</si>
  <si>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</si>
  <si>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</si>
  <si>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</si>
  <si>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</si>
  <si>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</si>
  <si>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</si>
  <si>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</si>
  <si>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</si>
  <si>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</si>
  <si>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</si>
  <si>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</si>
  <si>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</si>
  <si>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</si>
  <si>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</si>
  <si>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</si>
  <si>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</si>
  <si>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</si>
  <si>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</si>
  <si>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</si>
  <si>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</si>
  <si>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</si>
  <si>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</si>
  <si>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</si>
  <si>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</si>
  <si>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</si>
  <si>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</si>
  <si>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</si>
  <si>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</si>
  <si>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</si>
  <si>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</si>
  <si>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</si>
  <si>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</si>
  <si>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</si>
  <si>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</si>
  <si>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</si>
  <si>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</si>
  <si>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</si>
  <si>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</si>
  <si>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</si>
  <si>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</si>
  <si>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</si>
  <si>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</si>
  <si>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</si>
  <si>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</si>
  <si>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</si>
  <si>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</si>
  <si>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</si>
  <si>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</si>
  <si>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</si>
  <si>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</si>
  <si>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</si>
  <si>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</si>
  <si>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</si>
  <si>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</si>
  <si>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</si>
  <si>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</si>
  <si>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</si>
  <si>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</si>
  <si>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</si>
  <si>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</si>
  <si>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</si>
  <si>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</si>
  <si>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</si>
  <si>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</si>
  <si>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</si>
  <si>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</si>
  <si>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</si>
  <si>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</si>
  <si>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</si>
  <si>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</si>
  <si>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</si>
  <si>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</si>
  <si>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</si>
  <si>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</si>
  <si>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</si>
  <si>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</si>
  <si>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</si>
  <si>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</si>
  <si>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</si>
  <si>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</si>
  <si>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</si>
  <si>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</si>
  <si>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</si>
  <si>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</si>
  <si>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</si>
  <si>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</si>
  <si>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</si>
  <si>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</si>
  <si>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</si>
  <si>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</si>
  <si>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</si>
  <si>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</si>
  <si>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</si>
  <si>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</si>
  <si>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</si>
  <si>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</si>
  <si>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</si>
  <si>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</si>
  <si>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</si>
  <si>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</si>
  <si>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</si>
  <si>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</si>
  <si>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</si>
  <si>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</si>
  <si>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</si>
  <si>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</si>
  <si>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</si>
  <si>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</si>
  <si>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</si>
  <si>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</si>
  <si>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</si>
  <si>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</si>
  <si>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</si>
  <si>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</si>
  <si>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</si>
  <si>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</si>
  <si>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</si>
  <si>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</si>
  <si>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</si>
  <si>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</si>
  <si>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</si>
  <si>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</si>
  <si>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</si>
  <si>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</si>
  <si>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</si>
  <si>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</si>
  <si>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</si>
  <si>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</si>
  <si>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</si>
  <si>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</si>
  <si>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</si>
  <si>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</si>
  <si>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</si>
  <si>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</si>
  <si>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</si>
  <si>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</si>
  <si>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</si>
  <si>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</si>
  <si>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</si>
  <si>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</si>
  <si>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</si>
  <si>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</si>
  <si>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</si>
  <si>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</si>
  <si>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</si>
  <si>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</si>
  <si>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</si>
  <si>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</si>
  <si>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</si>
  <si>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</si>
  <si>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</si>
  <si>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</si>
  <si>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</si>
  <si>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</si>
  <si>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</si>
  <si>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</si>
  <si>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</si>
  <si>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</si>
  <si>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</si>
  <si>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</si>
  <si>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</si>
  <si>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</si>
  <si>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</si>
  <si>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</si>
  <si>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</si>
  <si>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</si>
  <si>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</si>
  <si>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</si>
  <si>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</si>
  <si>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</si>
  <si>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</si>
  <si>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</si>
  <si>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</si>
  <si>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</si>
  <si>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</si>
  <si>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</si>
  <si>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</si>
  <si>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</si>
  <si>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</si>
  <si>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</si>
  <si>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</si>
  <si>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</si>
  <si>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</si>
  <si>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</si>
  <si>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</si>
  <si>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</si>
  <si>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</si>
  <si>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</si>
  <si>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</si>
  <si>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</si>
  <si>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</si>
  <si>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</si>
  <si>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</si>
  <si>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</si>
  <si>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</si>
  <si>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</si>
  <si>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</si>
  <si>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</si>
  <si>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</si>
  <si>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</si>
  <si>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</si>
  <si>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</si>
  <si>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</si>
  <si>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</si>
  <si>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</si>
  <si>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</si>
  <si>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</si>
  <si>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</si>
  <si>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</si>
  <si>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</si>
  <si>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</si>
  <si>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</si>
  <si>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</si>
  <si>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</si>
  <si>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</si>
  <si>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</si>
  <si>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</si>
  <si>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</si>
  <si>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</si>
  <si>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</si>
  <si>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</si>
  <si>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</si>
  <si>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</si>
  <si>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</si>
  <si>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</si>
  <si>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</si>
  <si>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</si>
  <si>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</si>
  <si>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</si>
  <si>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</si>
  <si>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</si>
  <si>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</si>
  <si>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</si>
  <si>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</si>
  <si>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</si>
  <si>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</si>
  <si>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</si>
  <si>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</si>
  <si>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</si>
  <si>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</si>
  <si>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</si>
  <si>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</si>
  <si>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</si>
  <si>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</si>
  <si>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</si>
  <si>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</si>
  <si>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</si>
  <si>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</si>
  <si>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</si>
  <si>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</si>
  <si>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</si>
  <si>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</si>
  <si>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</si>
  <si>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</si>
  <si>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</si>
  <si>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</si>
  <si>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</si>
  <si>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</si>
  <si>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</si>
  <si>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</si>
  <si>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</si>
  <si>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</si>
  <si>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</si>
  <si>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</si>
  <si>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</si>
  <si>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</si>
  <si>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</si>
  <si>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</si>
  <si>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</si>
  <si>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</si>
  <si>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</si>
  <si>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</si>
  <si>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</si>
  <si>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</si>
  <si>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</si>
  <si>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</si>
  <si>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</si>
  <si>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</si>
  <si>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</si>
  <si>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</si>
  <si>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</si>
  <si>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</si>
  <si>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</si>
  <si>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</si>
  <si>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</si>
  <si>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</si>
  <si>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</si>
  <si>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</si>
  <si>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</si>
  <si>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</si>
  <si>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</si>
  <si>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</si>
  <si>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</si>
  <si>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</si>
  <si>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</si>
  <si>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</si>
  <si>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</si>
  <si>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</si>
  <si>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</si>
  <si>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</si>
  <si>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</si>
  <si>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</si>
  <si>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</si>
  <si>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</si>
  <si>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</si>
  <si>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</si>
  <si>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</si>
  <si>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</si>
  <si>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</si>
  <si>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</si>
  <si>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</si>
  <si>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</si>
  <si>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</si>
  <si>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</si>
  <si>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</si>
  <si>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</si>
  <si>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</si>
  <si>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</si>
  <si>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</si>
  <si>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</si>
  <si>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</si>
  <si>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</si>
  <si>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</si>
  <si>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</si>
  <si>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</si>
  <si>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</si>
  <si>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</si>
  <si>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</si>
  <si>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</si>
  <si>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</si>
  <si>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</si>
  <si>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</si>
  <si>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</si>
  <si>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</si>
  <si>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</si>
  <si>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</si>
  <si>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</si>
  <si>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</si>
  <si>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</si>
  <si>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</si>
  <si>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</si>
  <si>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</si>
  <si>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</si>
  <si>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</si>
  <si>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</si>
  <si>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</si>
  <si>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</si>
  <si>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</si>
  <si>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</si>
  <si>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</si>
  <si>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</si>
  <si>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</si>
  <si>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</si>
  <si>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</si>
  <si>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</si>
  <si>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</si>
  <si>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</si>
  <si>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</si>
  <si>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</si>
  <si>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</si>
  <si>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</si>
  <si>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</si>
  <si>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</si>
  <si>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</si>
  <si>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</si>
  <si>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</si>
  <si>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</si>
  <si>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</si>
  <si>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</si>
  <si>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</si>
  <si>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</si>
  <si>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</si>
  <si>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</si>
  <si>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</si>
  <si>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</si>
  <si>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</si>
  <si>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</si>
  <si>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</si>
  <si>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</si>
  <si>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</si>
  <si>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</si>
  <si>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</si>
  <si>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</si>
  <si>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</si>
  <si>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</si>
  <si>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</si>
  <si>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</si>
  <si>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</si>
  <si>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</si>
  <si>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</si>
  <si>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</si>
  <si>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</si>
  <si>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</si>
  <si>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</si>
  <si>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</si>
  <si>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</si>
  <si>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</si>
  <si>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</si>
  <si>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</si>
  <si>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</si>
  <si>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</si>
  <si>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</si>
  <si>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</si>
  <si>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</si>
  <si>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</si>
  <si>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</si>
  <si>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</si>
  <si>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</si>
  <si>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</si>
  <si>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</si>
  <si>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</si>
  <si>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</si>
  <si>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</si>
  <si>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</si>
  <si>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</si>
  <si>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</si>
  <si>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</si>
  <si>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</si>
  <si>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</si>
  <si>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</si>
  <si>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</si>
  <si>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</si>
  <si>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</si>
  <si>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</si>
  <si>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</si>
  <si>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</si>
  <si>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</si>
  <si>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</si>
  <si>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</si>
  <si>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</si>
  <si>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</si>
  <si>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</si>
  <si>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</si>
  <si>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</si>
  <si>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</si>
  <si>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</si>
  <si>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</si>
  <si>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</si>
  <si>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</si>
  <si>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</si>
  <si>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</si>
  <si>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</si>
  <si>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</si>
  <si>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</si>
  <si>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</si>
  <si>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</si>
  <si>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</si>
  <si>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</si>
  <si>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</si>
  <si>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</si>
  <si>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</si>
  <si>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</si>
  <si>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</si>
  <si>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</si>
  <si>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</si>
  <si>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</si>
  <si>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</si>
  <si>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</si>
  <si>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</si>
  <si>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</si>
  <si>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</si>
  <si>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</si>
  <si>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</si>
  <si>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</si>
  <si>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</si>
  <si>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</si>
  <si>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</si>
  <si>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</si>
  <si>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</si>
  <si>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</si>
  <si>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</si>
  <si>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</si>
  <si>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</si>
  <si>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</si>
  <si>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</si>
  <si>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</si>
  <si>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</si>
  <si>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</si>
  <si>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</si>
  <si>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</si>
  <si>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</si>
  <si>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</si>
  <si>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</si>
  <si>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</si>
  <si>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</si>
  <si>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</si>
  <si>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</si>
  <si>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</si>
  <si>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</si>
  <si>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</si>
  <si>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</si>
  <si>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</si>
  <si>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</si>
  <si>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</si>
  <si>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</si>
  <si>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</si>
  <si>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</si>
  <si>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</si>
  <si>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</si>
  <si>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</si>
  <si>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</si>
  <si>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</si>
  <si>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</si>
  <si>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</si>
  <si>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</si>
  <si>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</si>
  <si>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</si>
  <si>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</si>
  <si>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</si>
  <si>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</si>
  <si>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</si>
  <si>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</si>
  <si>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</si>
  <si>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</si>
  <si>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</si>
  <si>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</si>
  <si>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</si>
  <si>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</si>
  <si>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</si>
  <si>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</si>
  <si>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</si>
  <si>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</si>
  <si>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</si>
  <si>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</si>
  <si>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</si>
  <si>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</si>
  <si>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</si>
  <si>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</si>
  <si>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</si>
  <si>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</si>
  <si>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</si>
  <si>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</si>
  <si>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</si>
  <si>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</si>
  <si>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</si>
  <si>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</si>
  <si>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</si>
  <si>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</si>
  <si>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</si>
  <si>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</si>
  <si>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</si>
  <si>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</si>
  <si>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</si>
  <si>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</si>
  <si>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</si>
  <si>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</si>
  <si>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</si>
  <si>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</si>
  <si>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</si>
  <si>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</si>
  <si>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</si>
  <si>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</si>
  <si>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</si>
  <si>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</si>
  <si>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</si>
  <si>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</si>
  <si>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</si>
  <si>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</si>
  <si>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</si>
  <si>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</si>
  <si>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</si>
  <si>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</si>
  <si>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</si>
  <si>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</si>
  <si>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</si>
  <si>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</si>
  <si>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</si>
  <si>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</si>
  <si>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</si>
  <si>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</si>
  <si>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</si>
  <si>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</si>
  <si>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</si>
  <si>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</si>
  <si>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</si>
  <si>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</si>
  <si>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</si>
  <si>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</si>
  <si>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</si>
  <si>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</si>
  <si>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</si>
  <si>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</si>
  <si>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</si>
  <si>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</si>
  <si>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</si>
  <si>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</si>
  <si>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</si>
  <si>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</si>
  <si>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</si>
  <si>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</si>
  <si>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</si>
  <si>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</si>
  <si>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</si>
  <si>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</si>
  <si>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</si>
  <si>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</si>
  <si>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</si>
  <si>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</si>
  <si>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</si>
  <si>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</si>
  <si>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</si>
  <si>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</si>
  <si>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</si>
  <si>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</si>
  <si>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</si>
  <si>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</si>
  <si>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</si>
  <si>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</si>
  <si>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</si>
  <si>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</si>
  <si>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</si>
  <si>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</si>
  <si>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</si>
  <si>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</si>
  <si>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</si>
  <si>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</si>
  <si>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</si>
  <si>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</si>
  <si>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</si>
  <si>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</si>
  <si>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</si>
  <si>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</si>
  <si>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</si>
  <si>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</si>
  <si>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</si>
  <si>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</si>
  <si>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</si>
  <si>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</si>
  <si>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</si>
  <si>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</si>
  <si>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</si>
  <si>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</si>
  <si>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</si>
  <si>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</si>
  <si>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</si>
  <si>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</si>
  <si>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</si>
  <si>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</si>
  <si>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</si>
  <si>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</si>
  <si>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</si>
  <si>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</si>
  <si>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</si>
  <si>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</si>
  <si>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</si>
  <si>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</si>
  <si>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</si>
  <si>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</si>
  <si>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</si>
  <si>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</si>
  <si>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</si>
  <si>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</si>
  <si>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</si>
  <si>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</si>
  <si>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</si>
  <si>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</si>
  <si>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</si>
  <si>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</si>
  <si>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</si>
  <si>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</si>
  <si>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</si>
  <si>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</si>
  <si>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</si>
  <si>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</si>
  <si>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</si>
  <si>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</si>
  <si>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</si>
  <si>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</si>
  <si>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</si>
  <si>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</si>
  <si>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</si>
  <si>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</si>
  <si>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</si>
  <si>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</si>
  <si>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</si>
  <si>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</si>
  <si>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</si>
  <si>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</si>
  <si>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</si>
  <si>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</si>
  <si>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</si>
  <si>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</si>
  <si>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</si>
  <si>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</si>
  <si>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</si>
  <si>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</si>
  <si>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</si>
  <si>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</si>
  <si>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</si>
  <si>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</si>
  <si>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</si>
  <si>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</si>
  <si>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</si>
  <si>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</si>
  <si>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</si>
  <si>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</si>
  <si>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</si>
  <si>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</si>
  <si>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</si>
  <si>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</si>
  <si>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</si>
  <si>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</si>
  <si>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</si>
  <si>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</si>
  <si>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</si>
  <si>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</si>
  <si>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</si>
  <si>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</si>
  <si>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</si>
  <si>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</si>
  <si>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</si>
  <si>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</si>
  <si>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</si>
  <si>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</si>
  <si>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</si>
  <si>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</si>
  <si>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</si>
  <si>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</si>
  <si>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</si>
  <si>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</si>
  <si>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</si>
  <si>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</si>
  <si>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</si>
  <si>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</si>
  <si>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</si>
  <si>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</si>
  <si>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</si>
  <si>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</si>
  <si>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</si>
  <si>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</si>
  <si>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</si>
  <si>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</si>
  <si>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</si>
  <si>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</si>
  <si>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</si>
  <si>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</si>
  <si>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</si>
  <si>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</si>
  <si>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</si>
  <si>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</si>
  <si>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</si>
  <si>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</si>
  <si>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</si>
  <si>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</si>
  <si>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</si>
  <si>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</si>
  <si>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</si>
  <si>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</si>
  <si>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</si>
  <si>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</si>
  <si>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</si>
  <si>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</si>
  <si>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</si>
  <si>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</si>
  <si>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</si>
  <si>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</si>
  <si>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</si>
  <si>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</si>
  <si>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</si>
  <si>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</si>
  <si>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</si>
  <si>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</si>
  <si>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</si>
  <si>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</si>
  <si>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</si>
  <si>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</si>
  <si>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</si>
  <si>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</si>
  <si>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</si>
  <si>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</si>
  <si>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</si>
  <si>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</si>
  <si>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</si>
  <si>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</si>
  <si>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</si>
  <si>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</si>
  <si>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</si>
  <si>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</si>
  <si>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</si>
  <si>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</si>
  <si>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</si>
  <si>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</si>
  <si>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</si>
  <si>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</si>
  <si>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</si>
  <si>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</si>
  <si>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</si>
  <si>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</si>
  <si>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</si>
  <si>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</si>
  <si>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</si>
  <si>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</si>
  <si>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</si>
  <si>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</si>
  <si>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</si>
  <si>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</si>
  <si>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</si>
  <si>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</si>
  <si>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</si>
  <si>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</si>
  <si>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</si>
  <si>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</si>
  <si>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</si>
  <si>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</si>
  <si>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</si>
  <si>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</si>
  <si>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</si>
  <si>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</si>
  <si>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</si>
  <si>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</si>
  <si>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</si>
  <si>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</si>
  <si>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</si>
  <si>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</si>
  <si>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</si>
  <si>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</si>
  <si>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</si>
  <si>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</si>
  <si>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</si>
  <si>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</si>
  <si>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</si>
  <si>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</si>
  <si>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</si>
  <si>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</si>
  <si>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</si>
  <si>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</si>
  <si>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</si>
  <si>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</si>
  <si>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</si>
  <si>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</si>
  <si>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</si>
  <si>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</si>
  <si>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</si>
  <si>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</si>
  <si>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</si>
  <si>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</si>
  <si>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</si>
  <si>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</si>
  <si>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</si>
  <si>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</si>
  <si>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</si>
  <si>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</si>
  <si>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</si>
  <si>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</si>
  <si>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</si>
  <si>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</si>
  <si>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</si>
  <si>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</si>
  <si>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</si>
  <si>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</si>
  <si>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</si>
  <si>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</si>
  <si>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</si>
  <si>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</si>
  <si>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</si>
  <si>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</si>
  <si>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</si>
  <si>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</si>
  <si>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</si>
  <si>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</si>
  <si>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</si>
  <si>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</si>
  <si>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</si>
  <si>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</si>
  <si>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</si>
  <si>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</si>
  <si>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</si>
  <si>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</si>
  <si>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</si>
  <si>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</si>
  <si>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</si>
  <si>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</si>
  <si>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</si>
  <si>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</si>
  <si>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</si>
  <si>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</si>
  <si>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</si>
  <si>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</si>
  <si>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</si>
  <si>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</si>
  <si>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</si>
  <si>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</si>
  <si>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</si>
  <si>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</si>
  <si>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</si>
  <si>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</si>
  <si>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</si>
  <si>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</si>
  <si>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</si>
  <si>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</si>
  <si>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</si>
  <si>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</si>
  <si>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</si>
  <si>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</si>
  <si>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</si>
  <si>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</si>
  <si>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</si>
  <si>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</si>
  <si>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</si>
  <si>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</si>
  <si>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</si>
  <si>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</si>
  <si>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</si>
  <si>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</si>
  <si>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</si>
  <si>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</si>
  <si>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</si>
  <si>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</si>
  <si>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</si>
  <si>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</si>
  <si>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</si>
  <si>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</si>
  <si>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</si>
  <si>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</si>
  <si>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</si>
  <si>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</si>
  <si>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</si>
  <si>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</si>
  <si>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</si>
  <si>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</si>
  <si>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</si>
  <si>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</si>
  <si>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</si>
  <si>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</si>
  <si>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</si>
  <si>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</si>
  <si>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</si>
  <si>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</si>
  <si>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</si>
  <si>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</si>
  <si>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</si>
  <si>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</si>
  <si>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</si>
  <si>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</si>
  <si>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</si>
  <si>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</si>
  <si>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</si>
  <si>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</si>
  <si>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</si>
  <si>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</si>
  <si>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</si>
  <si>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</si>
  <si>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</si>
  <si>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</si>
  <si>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</si>
  <si>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</si>
  <si>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</si>
  <si>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</si>
  <si>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</si>
  <si>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</si>
  <si>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</si>
  <si>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</si>
  <si>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</si>
  <si>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</si>
  <si>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</si>
  <si>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</si>
  <si>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</si>
  <si>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</si>
  <si>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</si>
  <si>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</si>
  <si>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</si>
  <si>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</si>
  <si>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</si>
  <si>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</si>
  <si>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</si>
  <si>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</si>
  <si>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</si>
  <si>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</si>
  <si>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</si>
  <si>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</si>
  <si>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</si>
  <si>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</si>
  <si>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</si>
  <si>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</si>
  <si>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</si>
  <si>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</si>
  <si>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</si>
  <si>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</si>
  <si>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</si>
  <si>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</si>
  <si>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</si>
  <si>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</si>
  <si>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</si>
  <si>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</si>
  <si>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</si>
  <si>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</si>
  <si>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</si>
  <si>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</si>
  <si>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</si>
  <si>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</si>
  <si>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</si>
  <si>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</si>
  <si>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</si>
  <si>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</si>
  <si>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</si>
  <si>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</si>
  <si>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</si>
  <si>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</si>
  <si>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</si>
  <si>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</si>
  <si>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</si>
  <si>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</si>
  <si>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</si>
  <si>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</si>
  <si>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</si>
  <si>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</si>
  <si>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</si>
  <si>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</si>
  <si>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</si>
  <si>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</si>
  <si>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</si>
  <si>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</si>
  <si>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</si>
  <si>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</si>
  <si>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</si>
  <si>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</si>
  <si>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</si>
  <si>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</si>
  <si>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</si>
  <si>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</si>
  <si>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</si>
  <si>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</si>
  <si>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</si>
  <si>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</si>
  <si>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</si>
  <si>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</si>
  <si>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</si>
  <si>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</si>
  <si>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</si>
  <si>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</si>
  <si>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</si>
  <si>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</si>
  <si>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</si>
  <si>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</si>
  <si>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</si>
  <si>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</si>
  <si>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</si>
  <si>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</si>
  <si>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</si>
  <si>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</si>
  <si>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</si>
  <si>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</si>
  <si>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</si>
  <si>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</si>
  <si>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</si>
  <si>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</si>
  <si>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</si>
  <si>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</si>
  <si>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</si>
  <si>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</si>
  <si>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</si>
  <si>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</si>
  <si>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</si>
  <si>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</si>
  <si>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</si>
  <si>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</si>
  <si>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</si>
  <si>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</si>
  <si>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</si>
  <si>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</si>
  <si>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</si>
  <si>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</si>
  <si>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</si>
  <si>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</si>
  <si>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</si>
  <si>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</si>
  <si>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</si>
  <si>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</si>
  <si>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</si>
  <si>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</si>
  <si>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</si>
  <si>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</si>
  <si>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</si>
  <si>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</si>
  <si>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</si>
  <si>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</si>
  <si>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</si>
  <si>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</si>
  <si>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</si>
  <si>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</si>
  <si>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</si>
  <si>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</si>
  <si>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</si>
  <si>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</si>
  <si>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</si>
  <si>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</si>
  <si>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</si>
  <si>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</si>
  <si>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</si>
  <si>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</si>
  <si>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</si>
  <si>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</si>
  <si>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</si>
  <si>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</si>
  <si>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</si>
  <si>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</si>
  <si>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</si>
  <si>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</si>
  <si>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</si>
  <si>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</si>
  <si>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</si>
  <si>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</si>
  <si>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</si>
  <si>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</si>
  <si>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</si>
  <si>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</si>
  <si>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</si>
  <si>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</si>
  <si>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</si>
  <si>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</si>
  <si>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</si>
  <si>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</si>
  <si>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</si>
  <si>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</si>
  <si>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</si>
  <si>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</si>
  <si>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</si>
  <si>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</si>
  <si>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</si>
  <si>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</si>
  <si>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</si>
  <si>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</si>
  <si>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</si>
  <si>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</si>
  <si>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</si>
  <si>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</si>
  <si>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</si>
  <si>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</si>
  <si>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</si>
  <si>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</si>
  <si>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</si>
  <si>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</si>
  <si>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</si>
  <si>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</si>
  <si>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</si>
  <si>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</si>
  <si>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</si>
  <si>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</si>
  <si>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</si>
  <si>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</si>
  <si>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</si>
  <si>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</si>
  <si>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</si>
  <si>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</si>
  <si>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</si>
  <si>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</si>
  <si>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</si>
  <si>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</si>
  <si>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</si>
  <si>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</si>
  <si>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</si>
  <si>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</si>
  <si>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</si>
  <si>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</si>
  <si>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</si>
  <si>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</si>
  <si>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</si>
  <si>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</si>
  <si>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</si>
  <si>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</si>
  <si>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</si>
  <si>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</si>
  <si>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</si>
  <si>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</si>
  <si>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</si>
  <si>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</si>
  <si>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</si>
  <si>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</si>
  <si>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</si>
  <si>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</si>
  <si>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</si>
  <si>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</si>
  <si>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</si>
  <si>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</si>
  <si>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</si>
  <si>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</si>
  <si>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</si>
  <si>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</si>
  <si>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</si>
  <si>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</si>
  <si>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</si>
  <si>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</si>
  <si>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</si>
  <si>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</si>
  <si>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</si>
  <si>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</si>
  <si>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</si>
  <si>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</si>
  <si>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</si>
  <si>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</si>
  <si>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</si>
  <si>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</si>
  <si>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</si>
  <si>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</si>
  <si>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</si>
  <si>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</si>
  <si>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</si>
  <si>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</si>
  <si>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</si>
  <si>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</si>
  <si>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</si>
  <si>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</si>
  <si>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</si>
  <si>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</si>
  <si>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</si>
  <si>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</si>
  <si>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</si>
  <si>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</si>
  <si>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</si>
  <si>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</si>
  <si>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</si>
  <si>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</si>
  <si>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</si>
  <si>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</si>
  <si>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</si>
  <si>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</si>
  <si>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</si>
  <si>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</si>
  <si>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</si>
  <si>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</si>
  <si>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</si>
  <si>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</si>
  <si>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</si>
  <si>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</si>
  <si>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</si>
  <si>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</si>
  <si>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</si>
  <si>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</si>
  <si>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</si>
  <si>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</si>
  <si>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</si>
  <si>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</si>
  <si>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</si>
  <si>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</si>
  <si>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</si>
  <si>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</si>
  <si>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</si>
  <si>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</si>
  <si>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</si>
  <si>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</si>
  <si>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</si>
  <si>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</si>
  <si>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</si>
  <si>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</si>
  <si>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</si>
  <si>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</si>
  <si>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</si>
  <si>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</si>
  <si>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</si>
  <si>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</si>
  <si>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</si>
  <si>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</si>
  <si>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</si>
  <si>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</si>
  <si>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</si>
  <si>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</si>
  <si>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</si>
  <si>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</si>
  <si>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</si>
  <si>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</si>
  <si>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</si>
  <si>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</si>
  <si>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</si>
  <si>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</si>
  <si>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</si>
  <si>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</si>
  <si>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</si>
  <si>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</si>
  <si>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</si>
  <si>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</si>
  <si>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</si>
  <si>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</si>
  <si>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</si>
  <si>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</si>
  <si>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</si>
  <si>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</si>
  <si>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</si>
  <si>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</si>
  <si>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</si>
  <si>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</si>
  <si>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</si>
  <si>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</si>
  <si>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</si>
  <si>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</si>
  <si>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</si>
  <si>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</si>
  <si>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</si>
  <si>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</si>
  <si>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</si>
  <si>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</si>
  <si>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</si>
  <si>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</si>
  <si>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</si>
  <si>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</si>
  <si>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</si>
  <si>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</si>
  <si>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</si>
  <si>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</si>
  <si>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</si>
  <si>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</si>
  <si>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</si>
  <si>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</si>
  <si>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</si>
  <si>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</si>
  <si>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</si>
  <si>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</si>
  <si>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</si>
  <si>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</si>
  <si>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</si>
  <si>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</si>
  <si>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</si>
  <si>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</si>
  <si>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</si>
  <si>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</si>
  <si>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</si>
  <si>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</si>
  <si>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</si>
  <si>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</si>
  <si>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</si>
  <si>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</si>
  <si>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</si>
  <si>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</si>
  <si>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</si>
  <si>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</si>
  <si>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</si>
  <si>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</si>
  <si>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</si>
  <si>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</si>
  <si>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</si>
  <si>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</si>
  <si>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</si>
  <si>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</si>
  <si>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</si>
  <si>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</si>
  <si>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</si>
  <si>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</si>
  <si>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</si>
  <si>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</si>
  <si>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</si>
  <si>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</si>
  <si>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</si>
  <si>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</si>
  <si>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</si>
  <si>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</si>
  <si>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</si>
  <si>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</si>
  <si>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</si>
  <si>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</si>
  <si>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</si>
  <si>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</si>
  <si>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</si>
  <si>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</si>
  <si>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</si>
  <si>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</si>
  <si>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</si>
  <si>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</si>
  <si>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</si>
  <si>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</si>
  <si>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</si>
  <si>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</si>
  <si>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</si>
  <si>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</si>
  <si>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</si>
  <si>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</si>
  <si>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</si>
  <si>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</si>
  <si>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</si>
  <si>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</si>
  <si>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</si>
  <si>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</si>
  <si>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</si>
  <si>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</si>
  <si>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</si>
  <si>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</si>
  <si>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</si>
  <si>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</si>
  <si>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</si>
  <si>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</si>
  <si>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</si>
  <si>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</si>
  <si>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</si>
  <si>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</si>
  <si>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</si>
  <si>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</si>
  <si>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</si>
  <si>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</si>
  <si>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</si>
  <si>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</si>
  <si>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</si>
  <si>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</si>
  <si>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</si>
  <si>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</si>
  <si>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</si>
  <si>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</si>
  <si>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</si>
  <si>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</si>
  <si>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</si>
  <si>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</si>
  <si>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</si>
  <si>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</si>
  <si>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</si>
  <si>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</si>
  <si>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</si>
  <si>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</si>
  <si>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</si>
  <si>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</si>
  <si>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</si>
  <si>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</si>
  <si>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</si>
  <si>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</si>
  <si>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</si>
  <si>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</si>
  <si>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</si>
  <si>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</si>
  <si>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</si>
  <si>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</si>
  <si>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</si>
  <si>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</si>
  <si>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</si>
  <si>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</si>
  <si>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</si>
  <si>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</si>
  <si>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</si>
  <si>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</si>
  <si>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</si>
  <si>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</si>
  <si>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</si>
  <si>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</si>
  <si>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</si>
  <si>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</si>
  <si>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</si>
  <si>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</si>
  <si>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</si>
  <si>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</si>
  <si>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</si>
  <si>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</si>
  <si>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</si>
  <si>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</si>
  <si>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</si>
  <si>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</si>
  <si>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</si>
  <si>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</si>
  <si>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</si>
  <si>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</si>
  <si>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</si>
  <si>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</si>
  <si>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</si>
  <si>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</si>
  <si>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</si>
  <si>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</si>
  <si>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</si>
  <si>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</si>
  <si>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</si>
  <si>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</si>
  <si>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</si>
  <si>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</si>
  <si>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</si>
  <si>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</si>
  <si>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</si>
  <si>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</si>
  <si>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</si>
  <si>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</si>
  <si>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</si>
  <si>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</si>
  <si>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</si>
  <si>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</si>
  <si>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</si>
  <si>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</si>
  <si>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</si>
  <si>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</si>
  <si>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</si>
  <si>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</si>
  <si>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</si>
  <si>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</si>
  <si>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</si>
  <si>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</si>
  <si>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</si>
  <si>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</si>
  <si>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</si>
  <si>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</si>
  <si>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</si>
  <si>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</si>
  <si>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</si>
  <si>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</si>
  <si>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</si>
  <si>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</si>
  <si>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</si>
  <si>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</si>
  <si>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</si>
  <si>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</si>
  <si>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</si>
  <si>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</si>
  <si>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</si>
  <si>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</si>
  <si>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</si>
  <si>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</si>
  <si>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</si>
  <si>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</si>
  <si>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</si>
  <si>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</si>
  <si>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</si>
  <si>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</si>
  <si>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</si>
  <si>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</si>
  <si>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</si>
  <si>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</si>
  <si>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</si>
  <si>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</si>
  <si>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</si>
  <si>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</si>
  <si>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</si>
  <si>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</si>
  <si>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</si>
  <si>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</si>
  <si>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</si>
  <si>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</si>
  <si>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</si>
  <si>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</si>
  <si>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</si>
  <si>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</si>
  <si>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</si>
  <si>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</si>
  <si>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</si>
  <si>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</si>
  <si>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</si>
  <si>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</si>
  <si>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</si>
  <si>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</si>
  <si>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</si>
  <si>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</si>
  <si>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</si>
  <si>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</si>
  <si>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</si>
  <si>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</si>
  <si>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</si>
  <si>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</si>
  <si>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</si>
  <si>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</si>
  <si>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</si>
  <si>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</si>
  <si>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</si>
  <si>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</si>
  <si>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</si>
  <si>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</si>
  <si>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</si>
  <si>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</si>
  <si>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</si>
  <si>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</si>
  <si>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</si>
  <si>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</si>
  <si>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</si>
  <si>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</si>
  <si>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</si>
  <si>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</si>
  <si>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</si>
  <si>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</si>
  <si>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</si>
  <si>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</si>
  <si>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</si>
  <si>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</si>
  <si>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</si>
  <si>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</si>
  <si>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</si>
  <si>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</si>
  <si>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</si>
  <si>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</si>
  <si>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</si>
  <si>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</si>
  <si>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</si>
  <si>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</si>
  <si>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</si>
  <si>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</si>
  <si>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</si>
  <si>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</si>
  <si>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</si>
  <si>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</si>
  <si>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</si>
  <si>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</si>
  <si>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</si>
  <si>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</si>
  <si>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</si>
  <si>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</si>
  <si>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</si>
  <si>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</si>
  <si>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</si>
  <si>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</si>
  <si>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</si>
  <si>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</si>
  <si>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</si>
  <si>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</si>
  <si>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</si>
  <si>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</si>
  <si>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</si>
  <si>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</si>
  <si>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</si>
  <si>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</si>
  <si>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</si>
  <si>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</si>
  <si>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</si>
  <si>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</si>
  <si>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</si>
  <si>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</si>
  <si>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</si>
  <si>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</si>
  <si>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</si>
  <si>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</si>
  <si>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</si>
  <si>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</si>
  <si>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</si>
  <si>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</si>
  <si>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</si>
  <si>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</si>
  <si>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</si>
  <si>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</si>
  <si>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</si>
  <si>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</si>
  <si>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</si>
  <si>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</si>
  <si>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</si>
  <si>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</si>
  <si>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</si>
  <si>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</si>
  <si>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</si>
  <si>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</si>
  <si>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</si>
  <si>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</si>
  <si>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</si>
  <si>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</si>
  <si>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</si>
  <si>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</si>
  <si>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</si>
  <si>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</si>
  <si>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</si>
  <si>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</si>
  <si>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</si>
  <si>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</si>
  <si>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</si>
  <si>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</si>
  <si>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</si>
  <si>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</si>
  <si>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</si>
  <si>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</si>
  <si>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</si>
  <si>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</si>
  <si>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</si>
  <si>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</si>
  <si>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</si>
  <si>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</si>
  <si>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</si>
  <si>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</si>
  <si>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</si>
  <si>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</si>
  <si>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</si>
  <si>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</si>
  <si>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</si>
  <si>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</si>
  <si>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</si>
  <si>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</si>
  <si>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</si>
  <si>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</si>
  <si>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</si>
  <si>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</si>
  <si>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</si>
  <si>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</si>
  <si>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</si>
  <si>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</si>
  <si>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</si>
  <si>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</si>
  <si>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</si>
  <si>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</si>
  <si>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</si>
  <si>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</si>
  <si>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</si>
  <si>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</si>
  <si>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</si>
  <si>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</si>
  <si>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</si>
  <si>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</si>
  <si>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</si>
  <si>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</si>
  <si>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</si>
  <si>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</si>
  <si>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</si>
  <si>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</si>
  <si>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</si>
  <si>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</si>
  <si>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</si>
  <si>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</si>
  <si>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</si>
  <si>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</si>
  <si>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</si>
  <si>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</si>
  <si>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</si>
  <si>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</si>
  <si>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</si>
  <si>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</si>
  <si>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</si>
  <si>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</si>
  <si>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</si>
  <si>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</si>
  <si>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</si>
  <si>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</si>
  <si>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</si>
  <si>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</si>
  <si>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</si>
  <si>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</si>
  <si>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</si>
  <si>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</si>
  <si>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</si>
  <si>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</si>
  <si>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</si>
  <si>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</si>
  <si>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</si>
  <si>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</si>
  <si>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</si>
  <si>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</si>
  <si>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</si>
  <si>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</si>
  <si>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</si>
  <si>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</si>
  <si>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</si>
  <si>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</si>
  <si>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</si>
  <si>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</si>
  <si>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</si>
  <si>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</si>
  <si>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</si>
  <si>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</si>
  <si>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</si>
  <si>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</si>
  <si>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</si>
  <si>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</si>
  <si>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</si>
  <si>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</si>
  <si>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</si>
  <si>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</si>
  <si>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</si>
  <si>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</si>
  <si>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</si>
  <si>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</si>
  <si>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</si>
  <si>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</si>
  <si>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</si>
  <si>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</si>
  <si>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</si>
  <si>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</si>
  <si>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</si>
  <si>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</si>
  <si>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</si>
  <si>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</si>
  <si>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</si>
  <si>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</si>
  <si>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</si>
  <si>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</si>
  <si>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</si>
  <si>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</si>
  <si>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</si>
  <si>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</si>
  <si>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</si>
  <si>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</si>
  <si>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</si>
  <si>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</si>
  <si>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</si>
  <si>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</si>
  <si>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</si>
  <si>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</si>
  <si>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</si>
  <si>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</si>
  <si>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</si>
  <si>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</si>
  <si>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</si>
  <si>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</si>
  <si>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</si>
  <si>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</si>
  <si>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</si>
  <si>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</si>
  <si>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</si>
  <si>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</si>
  <si>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</si>
  <si>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</si>
  <si>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</si>
  <si>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</si>
  <si>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</si>
  <si>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</si>
  <si>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</si>
  <si>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</si>
  <si>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</si>
  <si>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</si>
  <si>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</si>
  <si>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</si>
  <si>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</si>
  <si>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</si>
  <si>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</si>
  <si>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</si>
  <si>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</si>
  <si>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</si>
  <si>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</si>
  <si>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</si>
  <si>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</si>
  <si>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</si>
  <si>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</si>
  <si>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</si>
  <si>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</si>
  <si>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</si>
  <si>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</si>
  <si>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</si>
  <si>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</si>
  <si>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</si>
  <si>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</si>
  <si>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</si>
  <si>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</si>
  <si>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</si>
  <si>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</si>
  <si>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</si>
  <si>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</si>
  <si>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</si>
  <si>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</si>
  <si>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</si>
  <si>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</si>
  <si>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</si>
  <si>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</si>
  <si>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</si>
  <si>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</si>
  <si>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</si>
  <si>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</si>
  <si>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</si>
  <si>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</si>
  <si>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</si>
  <si>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</si>
  <si>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</si>
  <si>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</si>
  <si>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</si>
  <si>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</si>
  <si>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</si>
  <si>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</si>
  <si>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</si>
  <si>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</si>
  <si>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</si>
  <si>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</si>
  <si>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</si>
  <si>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</si>
  <si>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</si>
  <si>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</si>
  <si>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</si>
  <si>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</si>
  <si>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</si>
  <si>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</si>
  <si>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</si>
  <si>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</si>
  <si>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</si>
  <si>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</si>
  <si>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</si>
  <si>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</si>
  <si>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</si>
  <si>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</si>
  <si>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</si>
  <si>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</si>
  <si>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</si>
  <si>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</si>
  <si>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</si>
  <si>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</si>
  <si>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</si>
  <si>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</si>
  <si>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</si>
  <si>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</si>
  <si>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</si>
  <si>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</si>
  <si>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</si>
  <si>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</si>
  <si>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</si>
  <si>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</si>
  <si>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</si>
  <si>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</si>
  <si>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</si>
  <si>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</si>
  <si>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</si>
  <si>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</si>
  <si>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</si>
  <si>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</si>
  <si>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</si>
  <si>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</si>
  <si>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</si>
  <si>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</si>
  <si>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</si>
  <si>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</si>
  <si>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</si>
  <si>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</si>
  <si>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</si>
  <si>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</si>
  <si>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</si>
  <si>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</si>
  <si>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</si>
  <si>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</si>
  <si>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</si>
  <si>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</si>
  <si>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</si>
  <si>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</si>
  <si>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</si>
  <si>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</si>
  <si>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</si>
  <si>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</si>
  <si>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</si>
  <si>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</si>
  <si>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</si>
  <si>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</si>
  <si>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</si>
  <si>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</si>
  <si>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</si>
  <si>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</si>
  <si>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</si>
  <si>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</si>
  <si>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</si>
  <si>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</si>
  <si>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</si>
  <si>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</si>
  <si>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</si>
  <si>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</si>
  <si>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</si>
  <si>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</si>
  <si>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</si>
  <si>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</si>
  <si>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</si>
  <si>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</si>
  <si>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</si>
  <si>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</si>
  <si>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</si>
  <si>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</si>
  <si>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</si>
  <si>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</si>
  <si>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</si>
  <si>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</si>
  <si>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</si>
  <si>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</si>
  <si>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</si>
  <si>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</si>
  <si>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</si>
  <si>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</si>
  <si>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</si>
  <si>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</si>
  <si>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</si>
  <si>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</si>
  <si>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</si>
  <si>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</si>
  <si>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</si>
  <si>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</si>
  <si>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</si>
  <si>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</si>
  <si>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</si>
  <si>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</si>
  <si>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</si>
  <si>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</si>
  <si>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</si>
  <si>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</si>
  <si>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</si>
  <si>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</si>
  <si>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</si>
  <si>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</si>
  <si>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</si>
  <si>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</si>
  <si>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</si>
  <si>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</si>
  <si>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</si>
  <si>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</si>
  <si>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</si>
  <si>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</si>
  <si>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</si>
  <si>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</si>
  <si>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</si>
  <si>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</si>
  <si>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</si>
  <si>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</si>
  <si>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</si>
  <si>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</si>
  <si>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</si>
  <si>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</si>
  <si>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</si>
  <si>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</si>
  <si>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</si>
  <si>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</si>
  <si>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</si>
  <si>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</si>
  <si>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</si>
  <si>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</si>
  <si>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</si>
  <si>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</si>
  <si>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</si>
  <si>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</si>
  <si>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</si>
  <si>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</si>
  <si>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</si>
  <si>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</si>
  <si>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</si>
  <si>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</si>
  <si>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</si>
  <si>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</si>
  <si>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</si>
  <si>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</si>
  <si>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</si>
  <si>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</si>
  <si>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</si>
  <si>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</si>
  <si>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</si>
  <si>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</si>
  <si>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</si>
  <si>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</si>
  <si>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</si>
  <si>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</si>
  <si>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</si>
  <si>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</si>
  <si>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</si>
  <si>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</si>
  <si>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</si>
  <si>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</si>
  <si>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</si>
  <si>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</si>
  <si>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</si>
  <si>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</si>
  <si>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</si>
  <si>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</si>
  <si>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</si>
  <si>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</si>
  <si>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</si>
  <si>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</si>
  <si>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</si>
  <si>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</si>
  <si>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</si>
  <si>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</si>
  <si>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</si>
  <si>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</si>
  <si>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</si>
  <si>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</si>
  <si>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</si>
  <si>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</si>
  <si>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</si>
  <si>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</si>
  <si>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</si>
  <si>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</si>
  <si>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</si>
  <si>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</si>
  <si>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</si>
  <si>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</si>
  <si>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</si>
  <si>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</si>
  <si>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</si>
  <si>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</si>
  <si>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</si>
  <si>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</si>
  <si>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</si>
  <si>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</si>
  <si>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</si>
  <si>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</si>
  <si>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</si>
  <si>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</si>
  <si>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</si>
  <si>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</si>
  <si>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</si>
  <si>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</si>
  <si>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</si>
  <si>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</si>
  <si>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</si>
  <si>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</si>
  <si>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</si>
  <si>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</si>
  <si>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</si>
  <si>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</si>
  <si>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</si>
  <si>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</si>
  <si>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</si>
  <si>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</si>
  <si>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</si>
  <si>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</si>
  <si>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</si>
  <si>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</si>
  <si>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</si>
  <si>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</si>
  <si>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</si>
  <si>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</si>
  <si>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</si>
  <si>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</si>
  <si>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</si>
  <si>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</si>
  <si>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</si>
  <si>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</si>
  <si>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</si>
  <si>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</si>
  <si>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</si>
  <si>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</si>
  <si>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</si>
  <si>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</si>
  <si>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</si>
  <si>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</si>
  <si>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</si>
  <si>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</si>
  <si>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</si>
  <si>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</si>
  <si>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</si>
  <si>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</si>
  <si>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</si>
  <si>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</si>
  <si>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</si>
  <si>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</si>
  <si>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</si>
  <si>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</si>
  <si>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</si>
  <si>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</si>
  <si>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</si>
  <si>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</si>
  <si>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</si>
  <si>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</si>
  <si>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</si>
  <si>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</si>
  <si>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</si>
  <si>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</si>
  <si>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</si>
  <si>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</si>
  <si>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</si>
  <si>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</si>
  <si>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</si>
  <si>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</si>
  <si>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</si>
  <si>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</si>
  <si>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</si>
  <si>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</si>
  <si>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</si>
  <si>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</si>
  <si>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</si>
  <si>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</si>
  <si>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</si>
  <si>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</si>
  <si>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</si>
  <si>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</si>
  <si>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</si>
  <si>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</si>
  <si>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</si>
  <si>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</si>
  <si>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</si>
  <si>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</si>
  <si>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</si>
  <si>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</si>
  <si>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</si>
  <si>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</si>
  <si>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</si>
  <si>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</si>
  <si>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</si>
  <si>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</si>
  <si>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</si>
  <si>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</si>
  <si>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</si>
  <si>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</si>
  <si>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</si>
  <si>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</si>
  <si>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</si>
  <si>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</si>
  <si>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</si>
  <si>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</si>
  <si>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</si>
  <si>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</si>
  <si>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</si>
  <si>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</si>
  <si>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</si>
  <si>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</si>
  <si>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</si>
  <si>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</si>
  <si>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</si>
  <si>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</si>
  <si>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</si>
  <si>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</si>
  <si>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</si>
  <si>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</si>
  <si>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</si>
  <si>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</si>
  <si>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</si>
  <si>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</si>
  <si>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</si>
  <si>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</si>
  <si>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</si>
  <si>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</si>
  <si>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</si>
  <si>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</si>
  <si>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</si>
  <si>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</si>
  <si>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</si>
  <si>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</si>
  <si>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</si>
  <si>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</si>
  <si>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</si>
  <si>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</si>
  <si>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</si>
  <si>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</si>
  <si>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</si>
  <si>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</si>
  <si>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</si>
  <si>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</si>
  <si>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</si>
  <si>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</si>
  <si>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</si>
  <si>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</si>
  <si>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</si>
  <si>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</si>
  <si>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</si>
  <si>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</si>
  <si>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</si>
  <si>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</si>
  <si>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</si>
  <si>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</si>
  <si>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</si>
  <si>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</si>
  <si>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</si>
  <si>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</si>
  <si>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</si>
  <si>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</si>
  <si>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</si>
  <si>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</si>
  <si>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</si>
  <si>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</si>
  <si>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</si>
  <si>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</si>
  <si>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</si>
  <si>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</si>
  <si>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</si>
  <si>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</si>
  <si>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</si>
  <si>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</si>
  <si>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</si>
  <si>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</si>
  <si>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</si>
  <si>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</si>
  <si>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</si>
  <si>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</si>
  <si>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</si>
  <si>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</si>
  <si>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</si>
  <si>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</si>
  <si>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</si>
  <si>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</si>
  <si>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</si>
  <si>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</si>
  <si>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</si>
  <si>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</si>
  <si>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</si>
  <si>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</si>
  <si>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</si>
  <si>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</si>
  <si>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</si>
  <si>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</si>
  <si>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</si>
  <si>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</si>
  <si>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</si>
  <si>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</si>
  <si>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</si>
  <si>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</si>
  <si>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</si>
  <si>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</si>
  <si>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</si>
  <si>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</si>
  <si>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</si>
  <si>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</si>
  <si>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</si>
  <si>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</si>
  <si>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</si>
  <si>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</si>
  <si>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</si>
  <si>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</si>
  <si>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</si>
  <si>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</si>
  <si>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</si>
  <si>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</si>
  <si>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</si>
  <si>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</si>
  <si>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</si>
  <si>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</si>
  <si>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</si>
  <si>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</si>
  <si>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</si>
  <si>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</si>
  <si>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</si>
  <si>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</si>
  <si>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</si>
  <si>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</si>
  <si>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</si>
  <si>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</si>
  <si>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</si>
  <si>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</si>
  <si>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</si>
  <si>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</si>
  <si>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</si>
  <si>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</si>
  <si>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</si>
  <si>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</si>
  <si>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</si>
  <si>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</si>
  <si>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</si>
  <si>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</si>
  <si>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</si>
  <si>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</si>
  <si>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</si>
  <si>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</si>
  <si>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</si>
  <si>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</si>
  <si>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</si>
  <si>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</si>
  <si>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</si>
  <si>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</si>
  <si>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</si>
  <si>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</si>
  <si>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</si>
  <si>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</si>
  <si>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</si>
  <si>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</si>
  <si>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</si>
  <si>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</si>
  <si>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</si>
  <si>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</si>
  <si>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</si>
  <si>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</si>
  <si>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</si>
  <si>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</si>
  <si>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</si>
  <si>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</si>
  <si>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</si>
  <si>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</si>
  <si>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</si>
  <si>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</si>
  <si>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</si>
  <si>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</si>
  <si>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</si>
  <si>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</si>
  <si>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</si>
  <si>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</si>
  <si>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</si>
  <si>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</si>
  <si>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</si>
  <si>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</si>
  <si>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</si>
  <si>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</si>
  <si>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</si>
  <si>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</si>
  <si>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</si>
  <si>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</si>
  <si>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</si>
  <si>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</si>
  <si>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</si>
  <si>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</si>
  <si>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</si>
  <si>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</si>
  <si>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</si>
  <si>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</si>
  <si>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</si>
  <si>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</si>
  <si>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</si>
  <si>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</si>
  <si>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</si>
  <si>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</si>
  <si>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</si>
  <si>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</si>
  <si>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</si>
  <si>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</si>
  <si>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</si>
  <si>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</si>
  <si>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</si>
  <si>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</si>
  <si>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</si>
  <si>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</si>
  <si>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</si>
  <si>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</si>
  <si>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</si>
  <si>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</si>
  <si>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</si>
  <si>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</si>
  <si>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</si>
  <si>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</si>
  <si>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</si>
  <si>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</si>
  <si>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</si>
  <si>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</si>
  <si>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</si>
  <si>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</si>
  <si>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</si>
  <si>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</si>
  <si>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</si>
  <si>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</si>
  <si>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</si>
  <si>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</si>
  <si>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</si>
  <si>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</si>
  <si>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</si>
  <si>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</si>
  <si>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</si>
  <si>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</si>
  <si>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</si>
  <si>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</si>
  <si>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</si>
  <si>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</si>
  <si>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</si>
  <si>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</si>
  <si>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</si>
  <si>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</si>
  <si>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</si>
  <si>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</si>
  <si>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</si>
  <si>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</si>
  <si>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</si>
  <si>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</si>
  <si>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</si>
  <si>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</si>
  <si>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</si>
  <si>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</si>
  <si>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</si>
  <si>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</si>
  <si>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</si>
  <si>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</si>
  <si>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</si>
  <si>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</si>
  <si>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</si>
  <si>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</si>
  <si>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</si>
  <si>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</si>
  <si>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</si>
  <si>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</si>
  <si>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</si>
  <si>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</si>
  <si>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</si>
  <si>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</si>
  <si>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</si>
  <si>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</si>
  <si>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</si>
  <si>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</si>
  <si>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</si>
  <si>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</si>
  <si>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</si>
  <si>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</si>
  <si>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</si>
  <si>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</si>
  <si>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</si>
  <si>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</si>
  <si>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</si>
  <si>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</si>
  <si>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</si>
  <si>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</si>
  <si>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</si>
  <si>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</si>
  <si>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</si>
  <si>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</si>
  <si>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</si>
  <si>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</si>
  <si>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</si>
  <si>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</si>
  <si>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</si>
  <si>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</si>
  <si>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</si>
  <si>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</si>
  <si>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</si>
  <si>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</si>
  <si>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</si>
  <si>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</si>
  <si>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</si>
  <si>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</si>
  <si>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</si>
  <si>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</si>
  <si>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</si>
  <si>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</si>
  <si>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</si>
  <si>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</si>
  <si>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</si>
  <si>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</si>
  <si>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</si>
  <si>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</si>
  <si>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</si>
  <si>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</si>
  <si>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</si>
  <si>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</si>
  <si>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</si>
  <si>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</si>
  <si>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</si>
  <si>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</si>
  <si>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</si>
  <si>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</si>
  <si>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</si>
  <si>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</si>
  <si>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</si>
  <si>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</si>
  <si>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</si>
  <si>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</si>
  <si>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</si>
  <si>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</si>
  <si>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</si>
  <si>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</si>
  <si>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</si>
  <si>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</si>
  <si>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</si>
  <si>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</si>
  <si>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</si>
  <si>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</si>
  <si>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</si>
  <si>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</si>
  <si>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</si>
  <si>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</si>
  <si>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</si>
  <si>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</si>
  <si>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</si>
  <si>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</si>
  <si>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</si>
  <si>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</si>
  <si>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</si>
  <si>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</si>
  <si>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</si>
  <si>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</si>
  <si>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</si>
  <si>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</si>
  <si>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</si>
  <si>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</si>
  <si>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</si>
  <si>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</si>
  <si>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</si>
  <si>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</si>
  <si>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</si>
  <si>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</si>
  <si>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</si>
  <si>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</si>
  <si>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</si>
  <si>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</si>
  <si>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</si>
  <si>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</si>
  <si>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</si>
  <si>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</si>
  <si>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</si>
  <si>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</si>
  <si>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</si>
  <si>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</si>
  <si>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</si>
  <si>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</si>
  <si>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</si>
  <si>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</si>
  <si>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</si>
  <si>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</si>
  <si>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</si>
  <si>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</si>
  <si>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</si>
  <si>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</si>
  <si>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</si>
  <si>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</si>
  <si>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</si>
  <si>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</si>
  <si>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</si>
  <si>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</si>
  <si>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</si>
  <si>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</si>
  <si>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</si>
  <si>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</si>
  <si>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</si>
  <si>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</si>
  <si>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</si>
  <si>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</si>
  <si>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</si>
  <si>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</si>
  <si>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</si>
  <si>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</si>
  <si>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</si>
  <si>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</si>
  <si>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</si>
  <si>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</si>
  <si>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</si>
  <si>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</si>
  <si>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</si>
  <si>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</si>
  <si>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</si>
  <si>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</si>
  <si>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</si>
  <si>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</si>
  <si>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</si>
  <si>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</si>
  <si>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</si>
  <si>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</si>
  <si>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</si>
  <si>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</si>
  <si>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</si>
  <si>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</si>
  <si>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</si>
  <si>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</si>
  <si>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</si>
  <si>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</si>
  <si>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</si>
  <si>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</si>
  <si>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</si>
  <si>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</si>
  <si>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</si>
  <si>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</si>
  <si>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</si>
  <si>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</si>
  <si>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</si>
  <si>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</si>
  <si>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</si>
  <si>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</si>
  <si>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</si>
  <si>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</si>
  <si>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</si>
  <si>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</si>
  <si>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</si>
  <si>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</si>
  <si>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</si>
  <si>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</si>
  <si>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</si>
  <si>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</si>
  <si>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</si>
  <si>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</si>
  <si>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</si>
  <si>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</si>
  <si>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</si>
  <si>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</si>
  <si>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</si>
  <si>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</si>
  <si>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</si>
  <si>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</si>
  <si>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</si>
  <si>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</si>
  <si>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</si>
  <si>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</si>
  <si>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</si>
  <si>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</si>
  <si>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</si>
  <si>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</si>
  <si>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</si>
  <si>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</si>
  <si>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</si>
  <si>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</si>
  <si>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</si>
  <si>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</si>
  <si>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</si>
  <si>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</si>
  <si>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</si>
  <si>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</si>
  <si>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</si>
  <si>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</si>
  <si>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</si>
  <si>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</si>
  <si>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</si>
  <si>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</si>
  <si>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</si>
  <si>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</si>
  <si>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</si>
  <si>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</si>
  <si>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</si>
  <si>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</si>
  <si>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</si>
  <si>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</si>
  <si>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</si>
  <si>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</si>
  <si>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</si>
  <si>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</si>
  <si>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</si>
  <si>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</si>
  <si>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</si>
  <si>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</si>
  <si>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</si>
  <si>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</si>
  <si>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</si>
  <si>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</si>
  <si>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</si>
  <si>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</si>
  <si>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</si>
  <si>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</si>
  <si>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</si>
  <si>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</si>
  <si>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</si>
  <si>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</si>
  <si>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</si>
  <si>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</si>
  <si>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</si>
  <si>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</si>
  <si>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</si>
  <si>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</si>
  <si>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</si>
  <si>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</si>
  <si>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</si>
  <si>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</si>
  <si>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</si>
  <si>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</si>
  <si>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</si>
  <si>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</si>
  <si>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</si>
  <si>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</si>
  <si>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</si>
  <si>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</si>
  <si>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</si>
  <si>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</si>
  <si>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</si>
  <si>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</si>
  <si>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</si>
  <si>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</si>
  <si>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</si>
  <si>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</si>
  <si>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</si>
  <si>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</si>
  <si>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</si>
  <si>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</si>
  <si>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</si>
  <si>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</si>
  <si>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</si>
  <si>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</si>
  <si>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</si>
  <si>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</si>
  <si>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</si>
  <si>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</si>
  <si>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</si>
  <si>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</si>
  <si>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</si>
  <si>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</si>
  <si>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</si>
  <si>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</si>
  <si>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</si>
  <si>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</si>
  <si>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</si>
  <si>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</si>
  <si>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</si>
  <si>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</si>
  <si>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</si>
  <si>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</si>
  <si>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</si>
  <si>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</si>
  <si>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</si>
  <si>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</si>
  <si>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</si>
  <si>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</si>
  <si>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</si>
  <si>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</si>
  <si>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</si>
  <si>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</si>
  <si>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</si>
  <si>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</si>
  <si>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</si>
  <si>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</si>
  <si>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</si>
  <si>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</si>
  <si>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</si>
  <si>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</si>
  <si>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</si>
  <si>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</si>
  <si>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</si>
  <si>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</si>
  <si>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</si>
  <si>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</si>
  <si>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</si>
  <si>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</si>
  <si>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</si>
  <si>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</si>
  <si>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</si>
  <si>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</si>
  <si>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</si>
  <si>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</si>
  <si>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</si>
  <si>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</si>
  <si>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</si>
  <si>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</si>
  <si>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</si>
  <si>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</si>
  <si>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</si>
  <si>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</si>
  <si>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</si>
  <si>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</si>
  <si>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</si>
  <si>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</si>
  <si>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</si>
  <si>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</si>
  <si>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</si>
  <si>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</si>
  <si>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</si>
  <si>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</si>
  <si>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</si>
  <si>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</si>
  <si>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</si>
  <si>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</si>
  <si>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</si>
  <si>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</si>
  <si>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</si>
  <si>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</si>
  <si>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</si>
  <si>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</si>
  <si>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</si>
  <si>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</si>
  <si>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</si>
  <si>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</si>
  <si>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</si>
  <si>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</si>
  <si>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</si>
  <si>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</si>
  <si>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</si>
  <si>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</si>
  <si>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</si>
  <si>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</si>
  <si>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</si>
  <si>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</si>
  <si>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</si>
  <si>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</si>
  <si>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</si>
  <si>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</si>
  <si>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</si>
  <si>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</si>
  <si>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</si>
  <si>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</si>
  <si>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</si>
  <si>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</si>
  <si>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</si>
  <si>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</si>
  <si>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</si>
  <si>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</si>
  <si>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</si>
  <si>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</si>
  <si>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</si>
  <si>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</si>
  <si>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</si>
  <si>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</si>
  <si>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</si>
  <si>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</si>
  <si>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</si>
  <si>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</si>
  <si>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</si>
  <si>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</si>
  <si>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</si>
  <si>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</si>
  <si>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</si>
  <si>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</si>
  <si>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</si>
  <si>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</si>
  <si>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</si>
  <si>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</si>
  <si>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</si>
  <si>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</si>
  <si>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</si>
  <si>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</si>
  <si>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</si>
  <si>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</si>
  <si>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</si>
  <si>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</si>
  <si>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</si>
  <si>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</si>
  <si>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</si>
  <si>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</si>
  <si>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</si>
  <si>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</si>
  <si>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</si>
  <si>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</si>
  <si>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</si>
  <si>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</si>
  <si>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</si>
  <si>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</si>
  <si>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</si>
  <si>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</si>
  <si>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</si>
  <si>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</si>
  <si>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</si>
  <si>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</si>
  <si>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</si>
  <si>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</si>
  <si>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</si>
  <si>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</si>
  <si>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</si>
  <si>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</si>
  <si>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</si>
  <si>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</si>
  <si>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</si>
  <si>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</si>
  <si>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</si>
  <si>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</si>
  <si>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</si>
  <si>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</si>
  <si>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</si>
  <si>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</si>
  <si>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</si>
  <si>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</si>
  <si>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</si>
  <si>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</si>
  <si>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</si>
  <si>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</si>
  <si>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</si>
  <si>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</si>
  <si>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</si>
  <si>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</si>
  <si>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</si>
  <si>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</si>
  <si>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</si>
  <si>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</si>
  <si>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</si>
  <si>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</si>
  <si>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</si>
  <si>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</si>
  <si>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</si>
  <si>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</si>
  <si>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</si>
  <si>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</si>
  <si>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</si>
  <si>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</si>
  <si>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</si>
  <si>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</si>
  <si>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</si>
  <si>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</si>
  <si>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</si>
  <si>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</si>
  <si>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</si>
  <si>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</si>
  <si>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</si>
  <si>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</si>
  <si>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</si>
  <si>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</si>
  <si>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</si>
  <si>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</si>
  <si>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</si>
  <si>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</si>
  <si>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</si>
  <si>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</si>
  <si>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</si>
  <si>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</si>
  <si>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</si>
  <si>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</si>
  <si>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</si>
  <si>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</si>
  <si>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</si>
  <si>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</si>
  <si>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</si>
  <si>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</si>
  <si>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</si>
  <si>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</si>
  <si>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</si>
  <si>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</si>
  <si>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</si>
  <si>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</si>
  <si>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</si>
  <si>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</si>
  <si>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</si>
  <si>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</si>
  <si>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</si>
  <si>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</si>
  <si>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</si>
  <si>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</si>
  <si>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</si>
  <si>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</si>
  <si>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</si>
  <si>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</si>
  <si>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</si>
  <si>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</si>
  <si>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</si>
  <si>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</si>
  <si>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</si>
  <si>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</si>
  <si>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</si>
  <si>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</si>
  <si>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</si>
  <si>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</si>
  <si>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</si>
  <si>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</si>
  <si>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</si>
  <si>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</si>
  <si>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</si>
  <si>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</si>
  <si>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</si>
  <si>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</si>
  <si>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</si>
  <si>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</si>
  <si>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</si>
  <si>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</si>
  <si>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</si>
  <si>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</si>
  <si>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</si>
  <si>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</si>
  <si>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</si>
  <si>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</si>
  <si>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</si>
  <si>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</si>
  <si>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</si>
  <si>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</si>
  <si>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</si>
  <si>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</si>
  <si>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</si>
  <si>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</si>
  <si>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</si>
  <si>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</si>
  <si>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</si>
  <si>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</si>
  <si>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</si>
  <si>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</si>
  <si>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</si>
  <si>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</si>
  <si>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</si>
  <si>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</si>
  <si>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</si>
  <si>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</si>
  <si>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</si>
  <si>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</si>
  <si>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</si>
  <si>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</si>
  <si>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</si>
  <si>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</si>
  <si>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</si>
  <si>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</si>
  <si>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</si>
  <si>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</si>
  <si>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</si>
  <si>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</si>
  <si>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</si>
  <si>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</si>
  <si>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</si>
  <si>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</si>
  <si>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</si>
  <si>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</si>
  <si>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</si>
  <si>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</si>
  <si>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</si>
  <si>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</si>
  <si>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</si>
  <si>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</si>
  <si>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</si>
  <si>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</si>
  <si>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</si>
  <si>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</si>
  <si>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</si>
  <si>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</si>
  <si>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</si>
  <si>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</si>
  <si>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</si>
  <si>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</si>
  <si>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</si>
  <si>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</si>
  <si>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</si>
  <si>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</si>
  <si>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</si>
  <si>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</si>
  <si>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</si>
  <si>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</si>
  <si>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</si>
  <si>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</si>
  <si>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</si>
  <si>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</si>
  <si>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</si>
  <si>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</si>
  <si>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</si>
  <si>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</si>
  <si>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</si>
  <si>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</si>
  <si>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</si>
  <si>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</si>
  <si>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</si>
  <si>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</si>
  <si>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</si>
  <si>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</si>
  <si>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</si>
  <si>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</si>
  <si>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</si>
  <si>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</si>
  <si>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</si>
  <si>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</si>
  <si>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</si>
  <si>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</si>
  <si>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</si>
  <si>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</si>
  <si>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</si>
  <si>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</si>
  <si>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</si>
  <si>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</si>
  <si>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</si>
  <si>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</si>
  <si>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</si>
  <si>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</si>
  <si>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</si>
  <si>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</si>
  <si>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</si>
  <si>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</si>
  <si>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</si>
  <si>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</si>
  <si>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</si>
  <si>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</si>
  <si>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</si>
  <si>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</si>
  <si>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</si>
  <si>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</si>
  <si>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</si>
  <si>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</si>
  <si>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</si>
  <si>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</si>
  <si>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</si>
  <si>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</si>
  <si>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</si>
  <si>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</si>
  <si>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</si>
  <si>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</si>
  <si>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</si>
  <si>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</si>
  <si>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</si>
  <si>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</si>
  <si>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</si>
  <si>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</si>
  <si>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</si>
  <si>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</si>
  <si>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</si>
  <si>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</si>
  <si>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</si>
  <si>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</si>
  <si>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</si>
  <si>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</si>
  <si>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</si>
  <si>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</si>
  <si>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</si>
  <si>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</si>
  <si>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</si>
  <si>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</si>
  <si>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</si>
  <si>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</si>
  <si>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</si>
  <si>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</si>
  <si>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</si>
  <si>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</si>
  <si>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</si>
  <si>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</si>
  <si>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</si>
  <si>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</si>
  <si>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</si>
  <si>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</si>
  <si>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</si>
  <si>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</si>
  <si>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</si>
  <si>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</si>
  <si>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</si>
  <si>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</si>
  <si>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</si>
  <si>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</si>
  <si>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</si>
  <si>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</si>
  <si>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</si>
  <si>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</si>
  <si>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</si>
  <si>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</si>
  <si>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</si>
  <si>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</si>
  <si>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</si>
  <si>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</si>
  <si>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</si>
  <si>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</si>
  <si>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</si>
  <si>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</si>
  <si>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</si>
  <si>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</si>
  <si>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</si>
  <si>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</si>
  <si>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</si>
  <si>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</si>
  <si>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</si>
  <si>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</si>
  <si>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</si>
  <si>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</si>
  <si>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</si>
  <si>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</si>
  <si>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</si>
  <si>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</si>
  <si>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</si>
  <si>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</si>
  <si>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</si>
  <si>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</si>
  <si>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</si>
  <si>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</si>
  <si>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</si>
  <si>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</si>
  <si>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</si>
  <si>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</si>
  <si>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</si>
  <si>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</si>
  <si>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</si>
  <si>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</si>
  <si>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</si>
  <si>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</si>
  <si>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</si>
  <si>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</si>
  <si>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</si>
  <si>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</si>
  <si>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</si>
  <si>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</si>
  <si>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</si>
  <si>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</si>
  <si>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</si>
  <si>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</si>
  <si>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</si>
  <si>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</si>
  <si>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</si>
  <si>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</si>
  <si>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</si>
  <si>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</si>
  <si>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</si>
  <si>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</si>
  <si>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</si>
  <si>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</si>
  <si>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</si>
  <si>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</si>
  <si>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</si>
  <si>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</si>
  <si>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</si>
  <si>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</si>
  <si>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</si>
  <si>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</si>
  <si>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</si>
  <si>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</si>
  <si>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</si>
  <si>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</si>
  <si>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</si>
  <si>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</si>
  <si>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</si>
  <si>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</si>
  <si>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</si>
  <si>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</si>
  <si>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</si>
  <si>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</si>
  <si>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</si>
  <si>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</si>
  <si>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</si>
  <si>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</si>
  <si>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</si>
  <si>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</si>
  <si>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</si>
  <si>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</si>
  <si>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</si>
  <si>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</si>
  <si>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</si>
  <si>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</si>
  <si>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</si>
  <si>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</si>
  <si>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</si>
  <si>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</si>
  <si>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</si>
  <si>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</si>
  <si>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</si>
  <si>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</si>
  <si>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</si>
  <si>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</si>
  <si>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</si>
  <si>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</si>
  <si>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</si>
  <si>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</si>
  <si>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</si>
  <si>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</si>
  <si>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</si>
  <si>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</si>
  <si>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</si>
  <si>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</si>
  <si>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</si>
  <si>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</si>
  <si>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</si>
  <si>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</si>
  <si>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</si>
  <si>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</si>
  <si>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</si>
  <si>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</si>
  <si>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</si>
  <si>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</si>
  <si>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</si>
  <si>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</si>
  <si>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</si>
  <si>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</si>
  <si>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</si>
  <si>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</si>
  <si>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</si>
  <si>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</si>
  <si>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</si>
  <si>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</si>
  <si>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</si>
  <si>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</si>
  <si>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</si>
  <si>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</si>
  <si>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</si>
  <si>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</si>
  <si>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</si>
  <si>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</si>
  <si>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</si>
  <si>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</si>
  <si>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</si>
  <si>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</si>
  <si>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</si>
  <si>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</si>
  <si>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</si>
  <si>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</si>
  <si>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</si>
  <si>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</si>
  <si>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</si>
  <si>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</si>
  <si>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</si>
  <si>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</si>
  <si>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</si>
  <si>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</si>
  <si>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</si>
  <si>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</si>
  <si>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</si>
  <si>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</si>
  <si>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</si>
  <si>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</si>
  <si>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</si>
  <si>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</si>
  <si>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</si>
  <si>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</si>
  <si>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</si>
  <si>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</si>
  <si>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</si>
  <si>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</si>
  <si>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</si>
  <si>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</si>
  <si>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</si>
  <si>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</si>
  <si>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</si>
  <si>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</si>
  <si>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</si>
  <si>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</si>
  <si>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</si>
  <si>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</si>
  <si>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</si>
  <si>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</si>
  <si>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</si>
  <si>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</si>
  <si>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</si>
  <si>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</si>
  <si>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</si>
  <si>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</si>
  <si>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</si>
  <si>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</si>
  <si>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</si>
  <si>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</si>
  <si>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</si>
  <si>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</si>
  <si>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</si>
  <si>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</si>
  <si>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</si>
  <si>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</si>
  <si>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</si>
  <si>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</si>
  <si>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</si>
  <si>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</si>
  <si>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</si>
  <si>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</si>
  <si>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</si>
  <si>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</si>
  <si>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</si>
  <si>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</si>
  <si>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</si>
  <si>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</si>
  <si>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</si>
  <si>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</si>
  <si>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</si>
  <si>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</si>
  <si>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</si>
  <si>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</si>
  <si>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</si>
  <si>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</si>
  <si>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</si>
  <si>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</si>
  <si>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</si>
  <si>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</si>
  <si>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</si>
  <si>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</si>
  <si>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</si>
  <si>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</si>
  <si>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</si>
  <si>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</si>
  <si>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</si>
  <si>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</si>
  <si>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</si>
  <si>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</si>
  <si>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</si>
  <si>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</si>
  <si>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</si>
  <si>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</si>
  <si>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</si>
  <si>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</si>
  <si>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</si>
  <si>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</si>
  <si>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</si>
  <si>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</si>
  <si>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</si>
  <si>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</si>
  <si>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</si>
  <si>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</si>
  <si>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</si>
  <si>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</si>
  <si>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</si>
  <si>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</si>
  <si>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</si>
  <si>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</si>
  <si>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</si>
  <si>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</si>
  <si>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</si>
  <si>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</si>
  <si>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</si>
  <si>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</si>
  <si>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</si>
  <si>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</si>
  <si>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</si>
  <si>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</si>
  <si>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</si>
  <si>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</si>
  <si>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</si>
  <si>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</si>
  <si>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</si>
  <si>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</si>
  <si>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</si>
  <si>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</si>
  <si>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</si>
  <si>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</si>
  <si>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</si>
  <si>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</si>
  <si>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</si>
  <si>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</si>
  <si>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</si>
  <si>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</si>
  <si>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</si>
  <si>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</si>
  <si>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</si>
  <si>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</si>
  <si>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</si>
  <si>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</si>
  <si>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</si>
  <si>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</si>
  <si>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</si>
  <si>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</si>
  <si>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</si>
  <si>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</si>
  <si>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</si>
  <si>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</si>
  <si>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</si>
  <si>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</si>
  <si>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</si>
  <si>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</si>
  <si>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</si>
  <si>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</si>
  <si>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</si>
  <si>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</si>
  <si>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</si>
  <si>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</si>
  <si>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</si>
  <si>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</si>
  <si>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</si>
  <si>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</si>
  <si>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</si>
  <si>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</si>
  <si>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</si>
  <si>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</si>
  <si>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</si>
  <si>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</si>
  <si>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</si>
  <si>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</si>
  <si>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</si>
  <si>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</si>
  <si>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</si>
  <si>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</si>
  <si>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</si>
  <si>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</si>
  <si>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</si>
  <si>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</si>
  <si>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</si>
  <si>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</si>
  <si>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</si>
  <si>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</si>
  <si>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</si>
  <si>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</si>
  <si>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</si>
  <si>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</si>
  <si>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</si>
  <si>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</si>
  <si>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</si>
  <si>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</si>
  <si>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</si>
  <si>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</si>
  <si>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</si>
  <si>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</si>
  <si>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</si>
  <si>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</si>
  <si>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</si>
  <si>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</si>
  <si>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</si>
  <si>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</si>
  <si>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</si>
  <si>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</si>
  <si>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</si>
  <si>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</si>
  <si>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</si>
  <si>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</si>
  <si>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</si>
  <si>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</si>
  <si>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</si>
  <si>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</si>
  <si>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</si>
  <si>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</si>
  <si>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</si>
  <si>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</si>
  <si>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</si>
  <si>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</si>
  <si>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</si>
  <si>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</si>
  <si>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</si>
  <si>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</si>
  <si>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</si>
  <si>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</si>
  <si>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</si>
  <si>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</si>
  <si>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</si>
  <si>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</si>
  <si>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</si>
  <si>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</si>
  <si>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</si>
  <si>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</si>
  <si>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</si>
  <si>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</si>
  <si>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</si>
  <si>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</si>
  <si>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</si>
  <si>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</si>
  <si>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</si>
  <si>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</si>
  <si>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</si>
  <si>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</si>
  <si>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</si>
  <si>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</si>
  <si>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</si>
  <si>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</si>
  <si>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</si>
  <si>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</si>
  <si>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</si>
  <si>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</si>
  <si>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</si>
  <si>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</si>
  <si>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</si>
  <si>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</si>
  <si>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</si>
  <si>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</si>
  <si>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</si>
  <si>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</si>
  <si>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</si>
  <si>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</si>
  <si>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</si>
  <si>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</si>
  <si>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</si>
  <si>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</si>
  <si>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</si>
  <si>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</si>
  <si>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</si>
  <si>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</si>
  <si>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</si>
  <si>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</si>
  <si>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</si>
  <si>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</si>
  <si>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</si>
  <si>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</si>
  <si>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</si>
  <si>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</si>
  <si>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</si>
  <si>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</si>
  <si>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</si>
  <si>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</si>
  <si>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</si>
  <si>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</si>
  <si>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</si>
  <si>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</si>
  <si>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</si>
  <si>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</si>
  <si>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</si>
  <si>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</si>
  <si>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</si>
  <si>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</si>
  <si>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</si>
  <si>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</si>
  <si>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</si>
  <si>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</si>
  <si>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</si>
  <si>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</si>
  <si>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</si>
  <si>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</si>
  <si>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</si>
  <si>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</si>
  <si>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</si>
  <si>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</si>
  <si>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</si>
  <si>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</si>
  <si>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</si>
  <si>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</si>
  <si>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</si>
  <si>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</si>
  <si>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</si>
  <si>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</si>
  <si>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</si>
  <si>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</si>
  <si>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</si>
  <si>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</si>
  <si>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</si>
  <si>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</si>
  <si>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</si>
  <si>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</si>
  <si>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</si>
  <si>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</si>
  <si>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</si>
  <si>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</si>
  <si>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</si>
  <si>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</si>
  <si>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</si>
  <si>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</si>
  <si>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</si>
  <si>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</si>
  <si>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</si>
  <si>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</si>
  <si>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</si>
  <si>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</si>
  <si>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</si>
  <si>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</si>
  <si>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</si>
  <si>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</si>
  <si>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</si>
  <si>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</si>
  <si>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</si>
  <si>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</si>
  <si>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</si>
  <si>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</si>
  <si>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</si>
  <si>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</si>
  <si>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</si>
  <si>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</si>
  <si>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</si>
  <si>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</si>
  <si>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</si>
  <si>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</si>
  <si>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</si>
  <si>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</si>
  <si>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</si>
  <si>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</si>
  <si>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</si>
  <si>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</si>
  <si>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</si>
  <si>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</si>
  <si>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</si>
  <si>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</si>
  <si>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</si>
  <si>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</si>
  <si>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</si>
  <si>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</si>
  <si>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</si>
  <si>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</si>
  <si>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</si>
  <si>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</si>
  <si>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</si>
  <si>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</si>
  <si>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</si>
  <si>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</si>
  <si>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</si>
  <si>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</si>
  <si>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</si>
  <si>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</si>
  <si>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</si>
  <si>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</si>
  <si>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</si>
  <si>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</si>
  <si>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</si>
  <si>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</si>
  <si>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</si>
  <si>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</si>
  <si>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</si>
  <si>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</si>
  <si>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</si>
  <si>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</si>
  <si>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</si>
  <si>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</si>
  <si>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</si>
  <si>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</si>
  <si>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</si>
  <si>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</si>
  <si>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</si>
  <si>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</si>
  <si>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</si>
  <si>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</si>
  <si>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</si>
  <si>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</si>
  <si>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</si>
  <si>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</si>
  <si>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</si>
  <si>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</si>
  <si>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</si>
  <si>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</si>
  <si>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</si>
  <si>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</si>
  <si>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</si>
  <si>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</si>
  <si>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</si>
  <si>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</si>
  <si>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</si>
  <si>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</si>
  <si>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</si>
  <si>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</si>
  <si>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</si>
  <si>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</si>
  <si>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</si>
  <si>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</si>
  <si>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</si>
  <si>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</si>
  <si>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</si>
  <si>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</si>
  <si>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</si>
  <si>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</si>
  <si>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</si>
  <si>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</si>
  <si>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</si>
  <si>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</si>
  <si>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</si>
  <si>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</si>
  <si>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</si>
  <si>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</si>
  <si>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</si>
  <si>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</si>
  <si>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</si>
  <si>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</si>
  <si>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</si>
  <si>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</si>
  <si>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</si>
  <si>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</si>
  <si>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</si>
  <si>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</si>
  <si>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</si>
  <si>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</si>
  <si>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</si>
  <si>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</si>
  <si>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</si>
  <si>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</si>
  <si>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</si>
  <si>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</si>
  <si>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</si>
  <si>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</si>
  <si>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</si>
  <si>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</si>
  <si>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</si>
  <si>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</si>
  <si>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</si>
  <si>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</si>
  <si>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</si>
  <si>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</si>
  <si>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</si>
  <si>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</si>
  <si>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</si>
  <si>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</si>
  <si>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</si>
  <si>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</si>
  <si>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</si>
  <si>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</si>
  <si>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</si>
  <si>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</si>
  <si>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</si>
  <si>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</si>
  <si>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</si>
  <si>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</si>
  <si>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</si>
  <si>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</si>
  <si>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</si>
  <si>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</si>
  <si>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</si>
  <si>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</si>
  <si>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</si>
  <si>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</si>
  <si>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</si>
  <si>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</si>
  <si>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</si>
  <si>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</si>
  <si>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</si>
  <si>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</si>
  <si>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</si>
  <si>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</si>
  <si>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</si>
  <si>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</si>
  <si>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</si>
  <si>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</si>
  <si>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</si>
  <si>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</si>
  <si>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</si>
  <si>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</si>
  <si>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</si>
  <si>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</si>
  <si>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</si>
  <si>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</si>
  <si>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</si>
  <si>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</si>
  <si>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</si>
  <si>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</si>
  <si>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</si>
  <si>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</si>
  <si>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</si>
  <si>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</si>
  <si>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</si>
  <si>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</si>
  <si>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</si>
  <si>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</si>
  <si>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</si>
  <si>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</si>
  <si>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</si>
  <si>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</si>
  <si>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</si>
  <si>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</si>
  <si>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</si>
  <si>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</si>
  <si>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</si>
  <si>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</si>
  <si>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</si>
  <si>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</si>
  <si>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</si>
  <si>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</si>
  <si>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</si>
  <si>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</si>
  <si>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</si>
  <si>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</si>
  <si>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</si>
  <si>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</si>
  <si>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</si>
  <si>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</si>
  <si>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</si>
  <si>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</si>
  <si>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</si>
  <si>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</si>
  <si>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</si>
  <si>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</si>
  <si>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</si>
  <si>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</si>
  <si>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</si>
  <si>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</si>
  <si>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</si>
  <si>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</si>
  <si>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</si>
  <si>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</si>
  <si>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</si>
  <si>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</si>
  <si>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</si>
  <si>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</si>
  <si>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</si>
  <si>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</si>
  <si>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</si>
  <si>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</si>
  <si>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</si>
  <si>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</si>
  <si>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</si>
  <si>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</si>
  <si>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</si>
  <si>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</si>
  <si>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</si>
  <si>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</si>
  <si>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</si>
  <si>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</si>
  <si>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</si>
  <si>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</si>
  <si>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</si>
  <si>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</si>
  <si>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</si>
  <si>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</si>
  <si>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</si>
  <si>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</si>
  <si>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</si>
  <si>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</si>
  <si>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</si>
  <si>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</si>
  <si>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</si>
  <si>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</si>
  <si>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</si>
  <si>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</si>
  <si>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</si>
  <si>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</si>
  <si>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</si>
  <si>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</si>
  <si>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</si>
  <si>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</si>
  <si>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</si>
  <si>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</si>
  <si>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</si>
  <si>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</si>
  <si>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</si>
  <si>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</si>
  <si>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</si>
  <si>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</si>
  <si>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</si>
  <si>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</si>
  <si>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</si>
  <si>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</si>
  <si>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</si>
  <si>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</si>
  <si>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</si>
  <si>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</si>
  <si>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</si>
  <si>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</si>
  <si>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</si>
  <si>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</si>
  <si>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</si>
  <si>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</si>
  <si>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</si>
  <si>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</si>
  <si>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</si>
  <si>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</si>
  <si>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</si>
  <si>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</si>
  <si>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</si>
  <si>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</si>
  <si>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</si>
  <si>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</si>
  <si>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</si>
  <si>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</si>
  <si>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</si>
  <si>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</si>
  <si>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</si>
  <si>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</si>
  <si>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</si>
  <si>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</si>
  <si>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</si>
  <si>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</si>
  <si>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</si>
  <si>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</si>
  <si>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</si>
  <si>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</si>
  <si>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</si>
  <si>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</si>
  <si>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</si>
  <si>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</si>
  <si>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</si>
  <si>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</si>
  <si>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</si>
  <si>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</si>
  <si>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</si>
  <si>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</si>
  <si>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</si>
  <si>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</si>
  <si>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</si>
  <si>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</si>
  <si>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</si>
  <si>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</si>
  <si>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</si>
  <si>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</si>
  <si>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</si>
  <si>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</si>
  <si>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</si>
  <si>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</si>
  <si>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</si>
  <si>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</si>
  <si>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</si>
  <si>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</si>
  <si>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</si>
  <si>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</si>
  <si>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</si>
  <si>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</si>
  <si>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</si>
  <si>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</si>
  <si>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</si>
  <si>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</si>
  <si>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</si>
  <si>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</si>
  <si>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</si>
  <si>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</si>
  <si>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</si>
  <si>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</si>
  <si>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</si>
  <si>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</si>
  <si>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</si>
  <si>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</si>
  <si>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</si>
  <si>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</si>
  <si>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</si>
  <si>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</si>
  <si>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</si>
  <si>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</si>
  <si>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</si>
  <si>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</si>
  <si>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</si>
  <si>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</si>
  <si>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</si>
  <si>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</si>
  <si>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</si>
  <si>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</si>
  <si>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</si>
  <si>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</si>
  <si>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</si>
  <si>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</si>
  <si>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</si>
  <si>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</si>
  <si>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</si>
  <si>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</si>
  <si>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</si>
  <si>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</si>
  <si>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</si>
  <si>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</si>
  <si>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</si>
  <si>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</si>
  <si>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</si>
  <si>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</si>
  <si>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</si>
  <si>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</si>
  <si>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</si>
  <si>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</si>
  <si>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</si>
  <si>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</si>
  <si>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</si>
  <si>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</si>
  <si>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</si>
  <si>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</si>
  <si>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</si>
  <si>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</si>
  <si>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</si>
  <si>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</si>
  <si>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</si>
  <si>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</si>
  <si>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</si>
  <si>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</si>
  <si>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</si>
  <si>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</si>
  <si>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</si>
  <si>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</si>
  <si>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</si>
  <si>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</si>
  <si>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</si>
  <si>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</si>
  <si>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</si>
  <si>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</si>
  <si>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</si>
  <si>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</si>
  <si>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</si>
  <si>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</si>
  <si>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</si>
  <si>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</si>
  <si>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</si>
  <si>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</si>
  <si>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</si>
  <si>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</si>
  <si>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</si>
  <si>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</si>
  <si>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</si>
  <si>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</si>
  <si>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</si>
  <si>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</si>
  <si>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</si>
  <si>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</si>
  <si>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</si>
  <si>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</si>
  <si>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</si>
  <si>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</si>
  <si>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</si>
  <si>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</si>
  <si>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</si>
  <si>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</si>
  <si>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</si>
  <si>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</si>
  <si>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</si>
  <si>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</si>
  <si>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</si>
  <si>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</si>
  <si>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</si>
  <si>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</si>
  <si>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</si>
  <si>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</si>
  <si>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</si>
  <si>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</si>
  <si>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</si>
  <si>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</si>
  <si>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</si>
  <si>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</si>
  <si>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</si>
  <si>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</si>
  <si>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</si>
  <si>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</si>
  <si>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</si>
  <si>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</si>
  <si>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</si>
  <si>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</si>
  <si>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</si>
  <si>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</si>
  <si>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</si>
  <si>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</si>
  <si>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</si>
  <si>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</si>
  <si>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</si>
  <si>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</si>
  <si>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</si>
  <si>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</si>
  <si>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</si>
  <si>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</si>
  <si>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</si>
  <si>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</si>
  <si>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</si>
  <si>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</si>
  <si>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</si>
  <si>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</si>
  <si>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</si>
  <si>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</si>
  <si>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</si>
  <si>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</si>
  <si>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</si>
  <si>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</si>
  <si>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</si>
  <si>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</si>
  <si>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</si>
  <si>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</si>
  <si>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</si>
  <si>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</si>
  <si>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</si>
  <si>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</si>
  <si>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</si>
  <si>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</si>
  <si>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</si>
  <si>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</si>
  <si>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</si>
  <si>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</si>
  <si>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</si>
  <si>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</si>
  <si>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</si>
  <si>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</si>
  <si>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</si>
  <si>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</si>
  <si>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</si>
  <si>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</si>
  <si>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</si>
  <si>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</si>
  <si>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</si>
  <si>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</si>
  <si>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</si>
  <si>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</si>
  <si>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</si>
  <si>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</si>
  <si>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</si>
  <si>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</si>
  <si>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</si>
  <si>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</si>
  <si>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</si>
  <si>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</si>
  <si>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</si>
  <si>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</si>
  <si>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</si>
  <si>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</si>
  <si>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</si>
  <si>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</si>
  <si>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</si>
  <si>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</si>
  <si>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</si>
  <si>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</si>
  <si>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</si>
  <si>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</si>
  <si>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</si>
  <si>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</si>
  <si>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</si>
  <si>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</si>
  <si>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</si>
  <si>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</si>
  <si>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</si>
  <si>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</si>
  <si>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</si>
  <si>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</si>
  <si>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</si>
  <si>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</si>
  <si>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</si>
  <si>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</si>
  <si>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</si>
  <si>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</si>
  <si>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</si>
  <si>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</si>
  <si>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</si>
  <si>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</si>
  <si>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</si>
  <si>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</si>
  <si>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</si>
  <si>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</si>
  <si>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</si>
  <si>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</si>
  <si>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</si>
  <si>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</si>
  <si>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</si>
  <si>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</si>
  <si>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</si>
  <si>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</si>
  <si>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</si>
  <si>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</si>
  <si>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</si>
  <si>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</si>
  <si>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</si>
  <si>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</si>
  <si>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</si>
  <si>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</si>
  <si>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</si>
  <si>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</si>
  <si>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</si>
  <si>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</si>
  <si>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</si>
  <si>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</si>
  <si>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</si>
  <si>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</si>
  <si>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</si>
  <si>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</si>
  <si>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</si>
  <si>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</si>
  <si>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</si>
  <si>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</si>
  <si>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</si>
  <si>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</si>
  <si>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</si>
  <si>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</si>
  <si>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</si>
  <si>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</si>
  <si>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</si>
  <si>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</si>
  <si>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</si>
  <si>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</si>
  <si>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</si>
  <si>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</si>
  <si>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</si>
  <si>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</si>
  <si>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</si>
  <si>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</si>
  <si>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</si>
  <si>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</si>
  <si>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</si>
  <si>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</si>
  <si>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</si>
  <si>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</si>
  <si>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</si>
  <si>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</si>
  <si>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</si>
  <si>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</si>
  <si>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</si>
  <si>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</si>
  <si>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</si>
  <si>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</si>
  <si>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</si>
  <si>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</si>
  <si>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</si>
  <si>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</si>
  <si>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</si>
  <si>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</si>
  <si>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</si>
  <si>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</si>
  <si>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</si>
  <si>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</si>
  <si>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</si>
  <si>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</si>
  <si>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</si>
  <si>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</si>
  <si>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</si>
  <si>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</si>
  <si>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</si>
  <si>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</si>
  <si>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</si>
  <si>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</si>
  <si>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</si>
  <si>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</si>
  <si>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</si>
  <si>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</si>
  <si>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</si>
  <si>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</si>
  <si>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</si>
  <si>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</si>
  <si>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</si>
  <si>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</si>
  <si>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</si>
  <si>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</si>
  <si>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</si>
  <si>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</si>
  <si>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</si>
  <si>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</si>
  <si>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</si>
  <si>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</si>
  <si>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</si>
  <si>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</si>
  <si>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</si>
  <si>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</si>
  <si>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</si>
  <si>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</si>
  <si>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</si>
  <si>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</si>
  <si>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</si>
  <si>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</si>
  <si>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</si>
  <si>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</si>
  <si>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</si>
  <si>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</si>
  <si>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</si>
  <si>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</si>
  <si>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</si>
  <si>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</si>
  <si>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</si>
  <si>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</si>
  <si>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</si>
  <si>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</si>
  <si>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</si>
  <si>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</si>
  <si>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</si>
  <si>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</si>
  <si>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</si>
  <si>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</si>
  <si>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</si>
  <si>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</si>
  <si>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</si>
  <si>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</si>
  <si>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</si>
  <si>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</si>
  <si>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</si>
  <si>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</si>
  <si>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</si>
  <si>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</si>
  <si>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</si>
  <si>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</si>
  <si>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</si>
  <si>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</si>
  <si>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</si>
  <si>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</si>
  <si>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</si>
  <si>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</si>
  <si>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</si>
  <si>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</si>
  <si>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</si>
  <si>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</si>
  <si>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</si>
  <si>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</si>
  <si>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</si>
  <si>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</si>
  <si>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</si>
  <si>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</si>
  <si>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</si>
  <si>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</si>
  <si>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</si>
  <si>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</si>
  <si>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</si>
  <si>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</si>
  <si>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</si>
  <si>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</si>
  <si>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</si>
  <si>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</si>
  <si>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</si>
  <si>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</si>
  <si>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</si>
  <si>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</si>
  <si>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</si>
  <si>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</si>
  <si>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</si>
  <si>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</si>
  <si>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</si>
  <si>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</si>
  <si>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</si>
  <si>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</si>
  <si>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</si>
  <si>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</si>
  <si>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</si>
  <si>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</si>
  <si>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</si>
  <si>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</si>
  <si>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</si>
  <si>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</si>
  <si>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</si>
  <si>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</si>
  <si>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</si>
  <si>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</si>
  <si>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</si>
  <si>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</si>
  <si>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</si>
  <si>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</si>
  <si>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</si>
  <si>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</si>
  <si>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</si>
  <si>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</si>
  <si>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</si>
  <si>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</si>
  <si>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</si>
  <si>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</si>
  <si>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</si>
  <si>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</si>
  <si>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</si>
  <si>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</si>
  <si>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</si>
  <si>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</si>
  <si>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</si>
  <si>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</si>
  <si>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</si>
  <si>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</si>
  <si>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</si>
  <si>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</si>
  <si>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</si>
  <si>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</si>
  <si>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</si>
  <si>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</si>
  <si>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</si>
  <si>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</si>
  <si>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</si>
  <si>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</si>
  <si>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</si>
  <si>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</si>
  <si>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</si>
  <si>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</si>
  <si>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</si>
  <si>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</si>
  <si>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</si>
  <si>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</si>
  <si>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</si>
  <si>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</si>
  <si>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</si>
  <si>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</si>
  <si>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</si>
  <si>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</si>
  <si>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</si>
  <si>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</si>
  <si>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</si>
  <si>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</si>
  <si>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</si>
  <si>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</si>
  <si>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</si>
  <si>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</si>
  <si>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</si>
  <si>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</si>
  <si>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</si>
  <si>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</si>
  <si>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</si>
  <si>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</si>
  <si>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</si>
  <si>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</si>
  <si>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</si>
  <si>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</si>
  <si>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</si>
  <si>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</si>
  <si>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</si>
  <si>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</si>
  <si>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</si>
  <si>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</si>
  <si>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</si>
  <si>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</si>
  <si>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</si>
  <si>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</si>
  <si>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</si>
  <si>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</si>
  <si>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</si>
  <si>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</si>
  <si>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</si>
  <si>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</si>
  <si>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</si>
  <si>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</si>
  <si>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</si>
  <si>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</si>
  <si>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</si>
  <si>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</si>
  <si>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</si>
  <si>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</si>
  <si>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</si>
  <si>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</si>
  <si>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</si>
  <si>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</si>
  <si>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</si>
  <si>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</si>
  <si>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</si>
  <si>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</si>
  <si>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</si>
  <si>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</si>
  <si>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</si>
  <si>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</si>
  <si>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</si>
  <si>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</si>
  <si>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</si>
  <si>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</si>
  <si>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</si>
  <si>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</si>
  <si>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</si>
  <si>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</si>
  <si>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</si>
  <si>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</si>
  <si>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</si>
  <si>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</si>
  <si>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</si>
  <si>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</si>
  <si>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</si>
  <si>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</si>
  <si>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</si>
  <si>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</si>
  <si>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</si>
  <si>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</si>
  <si>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</si>
  <si>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</si>
  <si>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</si>
  <si>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</si>
  <si>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</si>
  <si>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</si>
  <si>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</si>
  <si>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</si>
  <si>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</si>
  <si>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</si>
  <si>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</si>
  <si>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</si>
  <si>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</si>
  <si>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</si>
  <si>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</si>
  <si>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</si>
  <si>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</si>
  <si>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</si>
  <si>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</si>
  <si>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</si>
  <si>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</si>
  <si>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</si>
  <si>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</si>
  <si>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</si>
  <si>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</si>
  <si>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</si>
  <si>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</si>
  <si>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</si>
  <si>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</si>
  <si>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</si>
  <si>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</si>
  <si>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</si>
  <si>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</si>
  <si>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</si>
  <si>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</si>
  <si>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</si>
  <si>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</si>
  <si>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</si>
  <si>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</si>
  <si>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</si>
  <si>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</si>
  <si>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</si>
  <si>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</si>
  <si>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</si>
  <si>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</si>
  <si>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</si>
  <si>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</si>
  <si>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</si>
  <si>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</si>
  <si>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</si>
  <si>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</si>
  <si>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</si>
  <si>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</si>
  <si>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</si>
  <si>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</si>
  <si>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</si>
  <si>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</si>
  <si>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</si>
  <si>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</si>
  <si>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</si>
  <si>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</si>
  <si>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</si>
  <si>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</si>
  <si>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</si>
  <si>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</si>
  <si>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</si>
  <si>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</si>
  <si>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</si>
  <si>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</si>
  <si>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</si>
  <si>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</si>
  <si>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</si>
  <si>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</si>
  <si>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</si>
  <si>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</si>
  <si>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</si>
  <si>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</si>
  <si>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</si>
  <si>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</si>
  <si>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</si>
  <si>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</si>
  <si>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</si>
  <si>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</si>
  <si>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</si>
  <si>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</si>
  <si>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</si>
  <si>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</si>
  <si>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</si>
  <si>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</si>
  <si>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</si>
  <si>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</si>
  <si>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</si>
  <si>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</si>
  <si>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</si>
  <si>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</si>
  <si>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</si>
  <si>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</si>
  <si>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</si>
  <si>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</si>
  <si>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</si>
  <si>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</si>
  <si>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</si>
  <si>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</si>
  <si>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</si>
  <si>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</si>
  <si>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</si>
  <si>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</si>
  <si>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</si>
  <si>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</si>
  <si>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</si>
  <si>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</si>
  <si>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</si>
  <si>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</si>
  <si>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</si>
  <si>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</si>
  <si>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</si>
  <si>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</si>
  <si>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</si>
  <si>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</si>
  <si>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</si>
  <si>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</si>
  <si>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</si>
  <si>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</si>
  <si>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</si>
  <si>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</si>
  <si>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</si>
  <si>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</si>
  <si>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</si>
  <si>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</si>
  <si>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</si>
  <si>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</si>
  <si>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</si>
  <si>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</si>
  <si>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</si>
  <si>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</si>
  <si>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</si>
  <si>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</si>
  <si>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</si>
  <si>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</si>
  <si>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</si>
  <si>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</si>
  <si>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</si>
  <si>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</si>
  <si>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</si>
  <si>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</si>
  <si>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</si>
  <si>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</si>
  <si>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</si>
  <si>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</si>
  <si>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</si>
  <si>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</si>
  <si>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</si>
  <si>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</si>
  <si>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</si>
  <si>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</si>
  <si>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</si>
  <si>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</si>
  <si>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</si>
  <si>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</si>
  <si>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</si>
  <si>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</si>
  <si>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</si>
  <si>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</si>
  <si>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</si>
  <si>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</si>
  <si>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</si>
  <si>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</si>
  <si>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</si>
  <si>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</si>
  <si>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</si>
  <si>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</si>
  <si>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</si>
  <si>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</si>
  <si>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</si>
  <si>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</si>
  <si>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</si>
  <si>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</si>
  <si>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</si>
  <si>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</si>
  <si>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</si>
  <si>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</si>
  <si>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</si>
  <si>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</si>
  <si>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</si>
  <si>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</si>
  <si>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</si>
  <si>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</si>
  <si>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</si>
  <si>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</si>
  <si>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</si>
  <si>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</si>
  <si>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</si>
  <si>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</si>
  <si>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</si>
  <si>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</si>
  <si>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</si>
  <si>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</si>
  <si>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</si>
  <si>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</si>
  <si>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</si>
  <si>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</si>
  <si>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</si>
  <si>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</si>
  <si>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</si>
  <si>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</si>
  <si>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</si>
  <si>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</si>
  <si>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</si>
  <si>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</si>
  <si>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</si>
  <si>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</si>
  <si>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</si>
  <si>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</si>
  <si>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</si>
  <si>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</si>
  <si>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</si>
  <si>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</si>
  <si>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</si>
  <si>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</si>
  <si>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</si>
  <si>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</si>
  <si>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</si>
  <si>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</si>
  <si>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</si>
  <si>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</si>
  <si>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</si>
  <si>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</si>
  <si>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</si>
  <si>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</si>
  <si>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</si>
  <si>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</si>
  <si>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</si>
  <si>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</si>
  <si>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</si>
  <si>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</si>
  <si>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</si>
  <si>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</si>
  <si>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</si>
  <si>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</si>
  <si>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</si>
  <si>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</si>
  <si>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</si>
  <si>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</si>
  <si>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</si>
  <si>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</si>
  <si>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</si>
  <si>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</si>
  <si>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</si>
  <si>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</si>
  <si>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</si>
  <si>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</si>
  <si>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</si>
  <si>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</si>
  <si>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</si>
  <si>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</si>
  <si>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</si>
  <si>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</si>
  <si>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</si>
  <si>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</si>
  <si>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</si>
  <si>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</si>
  <si>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</si>
  <si>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</si>
  <si>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</si>
  <si>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</si>
  <si>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</si>
  <si>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</si>
  <si>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</si>
  <si>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</si>
  <si>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</si>
  <si>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</si>
  <si>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</si>
  <si>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</si>
  <si>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</si>
  <si>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</si>
  <si>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</si>
  <si>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</si>
  <si>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</si>
  <si>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</si>
  <si>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</si>
  <si>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</si>
  <si>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</si>
  <si>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</si>
  <si>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</si>
  <si>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</si>
  <si>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</si>
  <si>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</si>
  <si>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</si>
  <si>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</si>
  <si>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</si>
  <si>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</si>
  <si>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</si>
  <si>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</si>
  <si>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</si>
  <si>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</si>
  <si>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</si>
  <si>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</si>
  <si>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</si>
  <si>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</si>
  <si>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</si>
  <si>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</si>
  <si>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</si>
  <si>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</si>
  <si>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</si>
  <si>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</si>
  <si>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</si>
  <si>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</si>
  <si>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</si>
  <si>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</si>
  <si>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</si>
  <si>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</si>
  <si>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</si>
  <si>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</si>
  <si>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</si>
  <si>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</si>
  <si>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</si>
  <si>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</si>
  <si>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</si>
  <si>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</si>
  <si>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</si>
  <si>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</si>
  <si>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</si>
  <si>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</si>
  <si>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</si>
  <si>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</si>
  <si>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</si>
  <si>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</si>
  <si>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</si>
  <si>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</si>
  <si>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</si>
  <si>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</si>
  <si>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</si>
  <si>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</si>
  <si>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</si>
  <si>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</si>
  <si>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</si>
  <si>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</si>
  <si>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</si>
  <si>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</si>
  <si>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</si>
  <si>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</si>
  <si>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</si>
  <si>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</si>
  <si>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</si>
  <si>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</si>
  <si>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</si>
  <si>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</si>
  <si>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</si>
  <si>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</si>
  <si>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</si>
  <si>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</si>
  <si>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</si>
  <si>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</si>
  <si>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</si>
  <si>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</si>
  <si>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</si>
  <si>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</si>
  <si>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</si>
  <si>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</si>
  <si>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</si>
  <si>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</si>
  <si>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</si>
  <si>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</si>
  <si>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</si>
  <si>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</si>
  <si>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</si>
  <si>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</si>
  <si>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</si>
  <si>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</si>
  <si>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</si>
  <si>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</si>
  <si>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</si>
  <si>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</si>
  <si>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</si>
  <si>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</si>
  <si>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</si>
  <si>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</si>
  <si>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</si>
  <si>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</si>
  <si>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</si>
  <si>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</si>
  <si>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</si>
  <si>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</si>
  <si>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</si>
  <si>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</si>
  <si>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</si>
  <si>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</si>
  <si>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</si>
  <si>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</si>
  <si>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</si>
  <si>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</si>
  <si>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</si>
  <si>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</si>
  <si>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</si>
  <si>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</si>
  <si>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</si>
  <si>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</si>
  <si>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</si>
  <si>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</si>
  <si>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</si>
  <si>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</si>
  <si>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</si>
  <si>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</si>
  <si>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</si>
  <si>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</si>
  <si>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</si>
  <si>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</si>
  <si>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</si>
  <si>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</si>
  <si>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</si>
  <si>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</si>
  <si>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</si>
  <si>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</si>
  <si>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</si>
  <si>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</si>
  <si>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</si>
  <si>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</si>
  <si>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</si>
  <si>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</si>
  <si>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</si>
  <si>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</si>
  <si>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</si>
  <si>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</si>
  <si>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</si>
  <si>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</si>
  <si>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</si>
  <si>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</si>
  <si>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</si>
  <si>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</si>
  <si>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</si>
  <si>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</si>
  <si>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</si>
  <si>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</si>
  <si>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</si>
  <si>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</si>
  <si>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</si>
  <si>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</si>
  <si>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</si>
  <si>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</si>
  <si>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</si>
  <si>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</si>
  <si>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</si>
  <si>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</si>
  <si>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</si>
  <si>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</si>
  <si>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</si>
  <si>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</si>
  <si>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</si>
  <si>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</si>
  <si>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</si>
  <si>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</si>
  <si>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</si>
  <si>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</si>
  <si>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</si>
  <si>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</si>
  <si>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</si>
  <si>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</si>
  <si>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</si>
  <si>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</si>
  <si>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</si>
  <si>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</si>
  <si>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</si>
  <si>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</si>
  <si>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</si>
  <si>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</si>
  <si>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</si>
  <si>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</si>
  <si>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</si>
  <si>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</si>
  <si>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</si>
  <si>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</si>
  <si>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</si>
  <si>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</si>
  <si>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</si>
  <si>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</si>
  <si>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</si>
  <si>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</si>
  <si>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</si>
  <si>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</si>
  <si>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</si>
  <si>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</si>
  <si>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</si>
  <si>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</si>
  <si>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</si>
  <si>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</si>
  <si>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</si>
  <si>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</si>
  <si>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</si>
  <si>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</si>
  <si>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</si>
  <si>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</si>
  <si>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</si>
  <si>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</si>
  <si>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</si>
  <si>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</si>
  <si>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</si>
  <si>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</si>
  <si>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</si>
  <si>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</si>
  <si>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</si>
  <si>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</si>
  <si>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</si>
  <si>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</si>
  <si>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</si>
  <si>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</si>
  <si>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</si>
  <si>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</si>
  <si>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</si>
  <si>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</si>
  <si>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</si>
  <si>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</si>
  <si>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</si>
  <si>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</si>
  <si>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</si>
  <si>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</si>
  <si>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</si>
  <si>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</si>
  <si>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</si>
  <si>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</si>
  <si>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</si>
  <si>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</si>
  <si>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</si>
  <si>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</si>
  <si>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</si>
  <si>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</si>
  <si>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</si>
  <si>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</si>
  <si>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</si>
  <si>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</si>
  <si>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</si>
  <si>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</si>
  <si>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</si>
  <si>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</si>
  <si>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</si>
  <si>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</si>
  <si>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</si>
  <si>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</si>
  <si>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</si>
  <si>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</si>
  <si>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</si>
  <si>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</si>
  <si>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</si>
  <si>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</si>
  <si>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</si>
  <si>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</si>
  <si>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</si>
  <si>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</si>
  <si>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</si>
  <si>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</si>
  <si>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</si>
  <si>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</si>
  <si>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</si>
  <si>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</si>
  <si>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</si>
  <si>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</si>
  <si>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</si>
  <si>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</si>
  <si>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</si>
  <si>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</si>
  <si>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</si>
  <si>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</si>
  <si>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</si>
  <si>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</si>
  <si>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</si>
  <si>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</si>
  <si>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</si>
  <si>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</si>
  <si>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</si>
  <si>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</si>
  <si>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</si>
  <si>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</si>
  <si>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</si>
  <si>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</si>
  <si>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</si>
  <si>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</si>
  <si>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</si>
  <si>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</si>
  <si>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</si>
  <si>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</si>
  <si>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</si>
  <si>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</si>
  <si>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</si>
  <si>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</si>
  <si>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</si>
  <si>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</si>
  <si>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</si>
  <si>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</si>
  <si>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</si>
  <si>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</si>
  <si>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</si>
  <si>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</si>
  <si>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</si>
  <si>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</si>
  <si>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</si>
  <si>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</si>
  <si>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</si>
  <si>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</si>
  <si>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</si>
  <si>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</si>
  <si>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</si>
  <si>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</si>
  <si>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</si>
  <si>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</si>
  <si>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</si>
  <si>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</si>
  <si>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</si>
  <si>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</si>
  <si>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</si>
  <si>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</si>
  <si>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</si>
  <si>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</si>
  <si>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</si>
  <si>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</si>
  <si>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</si>
  <si>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</si>
  <si>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</si>
  <si>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</si>
  <si>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</si>
  <si>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</si>
  <si>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</si>
  <si>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</si>
  <si>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</si>
  <si>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</si>
  <si>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</si>
  <si>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</si>
  <si>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</si>
  <si>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</si>
  <si>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</si>
  <si>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</si>
  <si>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</si>
  <si>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</si>
  <si>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</si>
  <si>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</si>
  <si>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</si>
  <si>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</si>
  <si>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</si>
  <si>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</si>
  <si>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</si>
  <si>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</si>
  <si>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</si>
  <si>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</si>
  <si>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</si>
  <si>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</si>
  <si>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</si>
  <si>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</si>
  <si>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</si>
  <si>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</si>
  <si>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</si>
  <si>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</si>
  <si>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</si>
  <si>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</si>
  <si>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</si>
  <si>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</si>
  <si>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</si>
  <si>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</si>
  <si>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</si>
  <si>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</si>
  <si>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</si>
  <si>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</si>
  <si>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</si>
  <si>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</si>
  <si>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</si>
  <si>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</si>
  <si>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</si>
  <si>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</si>
  <si>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</si>
  <si>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</si>
  <si>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</si>
  <si>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</si>
  <si>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</si>
  <si>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</si>
  <si>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</si>
  <si>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</si>
  <si>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</si>
  <si>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</si>
  <si>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</si>
  <si>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</si>
  <si>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</si>
  <si>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</si>
  <si>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</si>
  <si>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</si>
  <si>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</si>
  <si>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</si>
  <si>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</si>
  <si>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</si>
  <si>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</si>
  <si>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</si>
  <si>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</si>
  <si>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</si>
  <si>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</si>
  <si>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</si>
  <si>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</si>
  <si>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</si>
  <si>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</si>
  <si>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</si>
  <si>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</si>
  <si>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</si>
  <si>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</si>
  <si>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</si>
  <si>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</si>
  <si>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</si>
  <si>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</si>
  <si>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</si>
  <si>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</si>
  <si>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</si>
  <si>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</si>
  <si>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</si>
  <si>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</si>
  <si>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</si>
  <si>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</si>
  <si>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</si>
  <si>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</si>
  <si>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</si>
  <si>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</si>
  <si>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</si>
  <si>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</si>
  <si>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</si>
  <si>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</si>
  <si>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</si>
  <si>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</si>
  <si>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</si>
  <si>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</si>
  <si>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</si>
  <si>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</si>
  <si>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</si>
  <si>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</si>
  <si>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</si>
  <si>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</si>
  <si>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</si>
  <si>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</si>
  <si>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</si>
  <si>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</si>
  <si>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</si>
  <si>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</si>
  <si>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</si>
  <si>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</si>
  <si>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</si>
  <si>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</si>
  <si>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</si>
  <si>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</si>
  <si>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</si>
  <si>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</si>
  <si>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</si>
  <si>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</si>
  <si>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</si>
  <si>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</si>
  <si>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</si>
  <si>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</si>
  <si>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</si>
  <si>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</si>
  <si>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</si>
  <si>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</si>
  <si>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</si>
  <si>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</si>
  <si>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</si>
  <si>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</si>
  <si>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</si>
  <si>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</si>
  <si>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</si>
  <si>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</si>
  <si>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</si>
  <si>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</si>
  <si>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</si>
  <si>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</si>
  <si>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</si>
  <si>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</si>
  <si>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</si>
  <si>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</si>
  <si>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</si>
  <si>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</si>
  <si>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</si>
  <si>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</si>
  <si>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</si>
  <si>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</si>
  <si>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</si>
  <si>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</si>
  <si>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</si>
  <si>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</si>
  <si>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</si>
  <si>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</si>
  <si>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</si>
  <si>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</si>
  <si>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</si>
  <si>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</si>
  <si>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</si>
  <si>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</si>
  <si>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</si>
  <si>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</si>
  <si>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</si>
  <si>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</si>
  <si>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</si>
  <si>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</si>
  <si>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</si>
  <si>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</si>
  <si>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</si>
  <si>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</si>
  <si>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</si>
  <si>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</si>
  <si>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</si>
  <si>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</si>
  <si>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</si>
  <si>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</si>
  <si>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</si>
  <si>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</si>
  <si>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</si>
  <si>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</si>
  <si>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</si>
  <si>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</si>
  <si>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</si>
  <si>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</si>
  <si>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</si>
  <si>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</si>
  <si>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</si>
  <si>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</si>
  <si>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</si>
  <si>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</si>
  <si>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</si>
  <si>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</si>
  <si>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</si>
  <si>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</si>
  <si>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</si>
  <si>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</si>
  <si>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</si>
  <si>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</si>
  <si>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</si>
  <si>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</si>
  <si>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</si>
  <si>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</si>
  <si>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</si>
  <si>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</si>
  <si>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</si>
  <si>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</si>
  <si>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</si>
  <si>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</si>
  <si>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</si>
  <si>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</si>
  <si>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</si>
  <si>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</si>
  <si>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</si>
  <si>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</si>
  <si>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</si>
  <si>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</si>
  <si>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</si>
  <si>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</si>
  <si>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</si>
  <si>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</si>
  <si>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</si>
  <si>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</si>
  <si>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</si>
  <si>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</si>
  <si>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</si>
  <si>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</si>
  <si>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</si>
  <si>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</si>
  <si>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</si>
  <si>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</si>
  <si>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</si>
  <si>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</si>
  <si>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</si>
  <si>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</si>
  <si>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</si>
  <si>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</si>
  <si>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</si>
  <si>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</si>
  <si>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</si>
  <si>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</si>
  <si>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</si>
  <si>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</si>
  <si>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</si>
  <si>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</si>
  <si>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</si>
  <si>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</si>
  <si>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</si>
  <si>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</si>
  <si>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</si>
  <si>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</si>
  <si>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</si>
  <si>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</si>
  <si>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</si>
  <si>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</si>
  <si>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</si>
  <si>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</si>
  <si>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</si>
  <si>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</si>
  <si>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</si>
  <si>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</si>
  <si>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</si>
  <si>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</si>
  <si>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</si>
  <si>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</si>
  <si>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</si>
  <si>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</si>
  <si>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</si>
  <si>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</si>
  <si>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</si>
  <si>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</si>
  <si>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</si>
  <si>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</si>
  <si>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</si>
  <si>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</si>
  <si>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</si>
  <si>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</si>
  <si>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</si>
  <si>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</si>
  <si>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</si>
  <si>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</si>
  <si>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</si>
  <si>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</si>
  <si>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</si>
  <si>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</si>
  <si>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</si>
  <si>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</si>
  <si>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</si>
  <si>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</si>
  <si>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</si>
  <si>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</si>
  <si>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</si>
  <si>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</si>
  <si>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</si>
  <si>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</si>
  <si>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</si>
  <si>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</si>
  <si>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</si>
  <si>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</si>
  <si>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</si>
  <si>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</si>
  <si>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</si>
  <si>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</si>
  <si>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</si>
  <si>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</si>
  <si>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</si>
  <si>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</si>
  <si>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</si>
  <si>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</si>
  <si>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</si>
  <si>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</si>
  <si>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</si>
  <si>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</si>
  <si>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</si>
  <si>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</si>
  <si>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</si>
  <si>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</si>
  <si>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</si>
  <si>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</si>
  <si>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</si>
  <si>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</si>
  <si>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</si>
  <si>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</si>
  <si>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</si>
  <si>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</si>
  <si>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</si>
  <si>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</si>
  <si>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</si>
  <si>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</si>
  <si>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</si>
  <si>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</si>
  <si>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</si>
  <si>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</si>
  <si>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</si>
  <si>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</si>
  <si>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</si>
  <si>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</si>
  <si>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</si>
  <si>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</si>
  <si>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</si>
  <si>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</si>
  <si>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</si>
  <si>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</si>
  <si>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</si>
  <si>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</si>
  <si>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</si>
  <si>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</si>
  <si>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</si>
  <si>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</si>
  <si>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</si>
  <si>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</si>
  <si>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</si>
  <si>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</si>
  <si>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</si>
  <si>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</si>
  <si>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</si>
  <si>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</si>
  <si>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</si>
  <si>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</si>
  <si>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</si>
  <si>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</si>
  <si>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</si>
  <si>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</si>
  <si>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</si>
  <si>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</si>
  <si>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</si>
  <si>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</si>
  <si>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</si>
  <si>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</si>
  <si>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</si>
  <si>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</si>
  <si>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</si>
  <si>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</si>
  <si>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</si>
  <si>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</si>
  <si>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</si>
  <si>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</si>
  <si>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</si>
  <si>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</si>
  <si>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</si>
  <si>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</si>
  <si>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</si>
  <si>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</si>
  <si>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</si>
  <si>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</si>
  <si>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</si>
  <si>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</si>
  <si>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</si>
  <si>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</si>
  <si>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</si>
  <si>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</si>
  <si>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</si>
  <si>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</si>
  <si>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</si>
  <si>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</si>
  <si>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</si>
  <si>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</si>
  <si>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</si>
  <si>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</si>
  <si>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</si>
  <si>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</si>
  <si>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</si>
  <si>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</si>
  <si>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</si>
  <si>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</si>
  <si>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</si>
  <si>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</si>
  <si>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</si>
  <si>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</si>
  <si>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</si>
  <si>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</si>
  <si>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</si>
  <si>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</si>
  <si>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</si>
  <si>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</si>
  <si>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</si>
  <si>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</si>
  <si>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</si>
  <si>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</si>
  <si>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</si>
  <si>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</si>
  <si>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</si>
  <si>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</si>
  <si>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</si>
  <si>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</si>
  <si>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</si>
  <si>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</si>
  <si>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</si>
  <si>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</si>
  <si>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</si>
  <si>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</si>
  <si>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</si>
  <si>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</si>
  <si>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</si>
  <si>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</si>
  <si>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</si>
  <si>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</si>
  <si>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</si>
  <si>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</si>
  <si>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</si>
  <si>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</si>
  <si>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</si>
  <si>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</si>
  <si>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</si>
  <si>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</si>
  <si>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</si>
  <si>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</si>
  <si>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</si>
  <si>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</si>
  <si>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</si>
  <si>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</si>
  <si>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</si>
  <si>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</si>
  <si>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</si>
  <si>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</si>
  <si>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</si>
  <si>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</si>
  <si>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</si>
  <si>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</si>
  <si>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</si>
  <si>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</si>
  <si>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</si>
  <si>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</si>
  <si>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</si>
  <si>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</si>
  <si>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</si>
  <si>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</si>
  <si>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</si>
  <si>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</si>
  <si>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</si>
  <si>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</si>
  <si>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</si>
  <si>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</si>
  <si>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</si>
  <si>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</si>
  <si>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</si>
  <si>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</si>
  <si>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</si>
  <si>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</si>
  <si>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</si>
  <si>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</si>
  <si>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</si>
  <si>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</si>
  <si>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</si>
  <si>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</si>
  <si>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</si>
  <si>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</si>
  <si>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</si>
  <si>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</si>
  <si>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</si>
  <si>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</si>
  <si>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</si>
  <si>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</si>
  <si>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</si>
  <si>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</si>
  <si>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</si>
  <si>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</si>
  <si>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</si>
  <si>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</si>
  <si>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</si>
  <si>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</si>
  <si>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</si>
  <si>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</si>
  <si>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</si>
  <si>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</si>
  <si>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</si>
  <si>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</si>
  <si>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</si>
  <si>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</si>
  <si>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</si>
  <si>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</si>
  <si>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</si>
  <si>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</si>
  <si>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</si>
  <si>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</si>
  <si>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</si>
  <si>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</si>
  <si>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</si>
  <si>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</si>
  <si>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</si>
  <si>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</si>
  <si>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</si>
  <si>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</si>
  <si>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</si>
  <si>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</si>
  <si>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</si>
  <si>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</si>
  <si>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</si>
  <si>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</si>
  <si>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</si>
  <si>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</si>
  <si>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</si>
  <si>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</si>
  <si>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</si>
  <si>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</si>
  <si>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</si>
  <si>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</si>
  <si>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</si>
  <si>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</si>
  <si>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</si>
  <si>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</si>
  <si>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</si>
  <si>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</si>
  <si>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</si>
  <si>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</si>
  <si>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</si>
  <si>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</si>
  <si>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</si>
  <si>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</si>
  <si>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</si>
  <si>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</si>
  <si>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</si>
  <si>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</si>
  <si>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</si>
  <si>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</si>
  <si>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</si>
  <si>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</si>
  <si>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</si>
  <si>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</si>
  <si>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</si>
  <si>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</si>
  <si>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</si>
  <si>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</si>
  <si>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</si>
  <si>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</si>
  <si>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</si>
  <si>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</si>
  <si>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</si>
  <si>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</si>
  <si>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</si>
  <si>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</si>
  <si>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</si>
  <si>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</si>
  <si>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</si>
  <si>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</si>
  <si>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</si>
  <si>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</si>
  <si>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</si>
  <si>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</si>
  <si>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</si>
  <si>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</si>
  <si>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</si>
  <si>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</si>
  <si>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</si>
  <si>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</si>
  <si>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</si>
  <si>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</si>
  <si>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</si>
  <si>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</si>
  <si>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</si>
  <si>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</si>
  <si>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</si>
  <si>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</si>
  <si>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</si>
  <si>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</si>
  <si>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</si>
  <si>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</si>
  <si>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</si>
  <si>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</si>
  <si>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</si>
  <si>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</si>
  <si>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</si>
  <si>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</si>
  <si>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</si>
  <si>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</si>
  <si>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</si>
  <si>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</si>
  <si>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</si>
  <si>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</si>
  <si>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</si>
  <si>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</si>
  <si>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</si>
  <si>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</si>
  <si>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</si>
  <si>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</si>
  <si>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</si>
  <si>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</si>
  <si>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</si>
  <si>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</si>
  <si>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</si>
  <si>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</si>
  <si>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</si>
  <si>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</si>
  <si>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</si>
  <si>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</si>
  <si>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</si>
  <si>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</si>
  <si>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</si>
  <si>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</si>
  <si>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</si>
  <si>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</si>
  <si>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</si>
  <si>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</si>
  <si>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</si>
  <si>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</si>
  <si>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</si>
  <si>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</si>
  <si>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</si>
  <si>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</si>
  <si>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</si>
  <si>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</si>
  <si>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</si>
  <si>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</si>
  <si>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</si>
  <si>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</si>
  <si>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</si>
  <si>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</si>
  <si>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</si>
  <si>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</si>
  <si>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</si>
  <si>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</si>
  <si>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</si>
  <si>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</si>
  <si>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</si>
  <si>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</si>
  <si>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</si>
  <si>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</si>
  <si>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</si>
  <si>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</si>
  <si>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</si>
  <si>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</si>
  <si>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</si>
  <si>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</si>
  <si>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</si>
  <si>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</si>
  <si>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</si>
  <si>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</si>
  <si>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</si>
  <si>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</si>
  <si>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</si>
  <si>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</si>
  <si>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</si>
  <si>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</si>
  <si>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</si>
  <si>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</si>
  <si>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</si>
  <si>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</si>
  <si>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</si>
  <si>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</si>
  <si>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</si>
  <si>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</si>
  <si>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</si>
  <si>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</si>
  <si>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</si>
  <si>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</si>
  <si>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</si>
  <si>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</si>
  <si>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</si>
  <si>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</si>
  <si>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</si>
  <si>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</si>
  <si>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</si>
  <si>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</si>
  <si>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</si>
  <si>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</si>
  <si>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</si>
  <si>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</si>
  <si>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</si>
  <si>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</si>
  <si>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</si>
  <si>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</si>
  <si>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</si>
  <si>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</si>
  <si>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</si>
  <si>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</si>
  <si>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</si>
  <si>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</si>
  <si>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</si>
  <si>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</si>
  <si>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</si>
  <si>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</si>
  <si>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</si>
  <si>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</si>
  <si>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</si>
  <si>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</si>
  <si>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</si>
  <si>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</si>
  <si>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</si>
  <si>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</si>
  <si>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</si>
  <si>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</si>
  <si>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</si>
  <si>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</si>
  <si>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</si>
  <si>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</si>
  <si>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</si>
  <si>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</si>
  <si>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</si>
  <si>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</si>
  <si>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</si>
  <si>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</si>
  <si>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</si>
  <si>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</si>
  <si>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</si>
  <si>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</si>
  <si>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</si>
  <si>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</si>
  <si>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</si>
  <si>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</si>
  <si>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</si>
  <si>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</si>
  <si>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</si>
  <si>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</si>
  <si>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</si>
  <si>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</si>
  <si>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</si>
  <si>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</si>
  <si>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</si>
  <si>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</si>
  <si>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</si>
  <si>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</si>
  <si>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</si>
  <si>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</si>
  <si>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</si>
  <si>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</si>
  <si>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</si>
  <si>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</si>
  <si>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</si>
  <si>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</si>
  <si>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</si>
  <si>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</si>
  <si>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</si>
  <si>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</si>
  <si>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</si>
  <si>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</si>
  <si>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</si>
  <si>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</si>
  <si>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</si>
  <si>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</si>
  <si>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</si>
  <si>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</si>
  <si>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</si>
  <si>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</si>
  <si>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</si>
  <si>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</si>
  <si>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</si>
  <si>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</si>
  <si>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</si>
  <si>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</si>
  <si>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</si>
  <si>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</si>
  <si>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</si>
  <si>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</si>
  <si>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</si>
  <si>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</si>
  <si>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</si>
  <si>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</si>
  <si>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</si>
  <si>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</si>
  <si>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</si>
  <si>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</si>
  <si>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</si>
  <si>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</si>
  <si>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</si>
  <si>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</si>
  <si>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</si>
  <si>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</si>
  <si>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</si>
  <si>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</si>
  <si>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</si>
  <si>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</si>
  <si>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</si>
  <si>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</si>
  <si>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</si>
  <si>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</si>
  <si>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</si>
  <si>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</si>
  <si>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</si>
  <si>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</si>
  <si>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</si>
  <si>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</si>
  <si>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</si>
  <si>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</si>
  <si>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</si>
  <si>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</si>
  <si>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</si>
  <si>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</si>
  <si>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</si>
  <si>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</si>
  <si>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</si>
  <si>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</si>
  <si>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</si>
  <si>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</si>
  <si>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</si>
  <si>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</si>
  <si>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</si>
  <si>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</si>
  <si>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</si>
  <si>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</si>
  <si>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</si>
  <si>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</si>
  <si>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</si>
  <si>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</si>
  <si>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</si>
  <si>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</si>
  <si>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</si>
  <si>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</si>
  <si>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</si>
  <si>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</si>
  <si>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</si>
  <si>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</si>
  <si>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</si>
  <si>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</si>
  <si>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</si>
  <si>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</si>
  <si>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</si>
  <si>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</si>
  <si>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</si>
  <si>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</si>
  <si>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</si>
  <si>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</si>
  <si>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</si>
  <si>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</si>
  <si>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</si>
  <si>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</si>
  <si>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</si>
  <si>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</si>
  <si>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</si>
  <si>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</si>
  <si>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</si>
  <si>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</si>
  <si>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</si>
  <si>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</si>
  <si>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</si>
  <si>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</si>
  <si>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</si>
  <si>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</si>
  <si>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</si>
  <si>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</si>
  <si>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</si>
  <si>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</si>
  <si>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</si>
  <si>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</si>
  <si>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</si>
  <si>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</si>
  <si>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</si>
  <si>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</si>
  <si>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</si>
  <si>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</si>
  <si>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</si>
  <si>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</si>
  <si>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</si>
  <si>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</si>
  <si>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</si>
  <si>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</si>
  <si>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</si>
  <si>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</si>
  <si>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</si>
  <si>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</si>
  <si>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</si>
  <si>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</si>
  <si>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</si>
  <si>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</si>
  <si>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</si>
  <si>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</si>
  <si>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</si>
  <si>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</si>
  <si>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</si>
  <si>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</si>
  <si>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</si>
  <si>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</si>
  <si>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</si>
  <si>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</si>
  <si>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</si>
  <si>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</si>
  <si>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</si>
  <si>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</si>
  <si>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</si>
  <si>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</si>
  <si>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</si>
  <si>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</si>
  <si>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</si>
  <si>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</si>
  <si>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</si>
  <si>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</si>
  <si>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</si>
  <si>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</si>
  <si>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</si>
  <si>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</si>
  <si>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</si>
  <si>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</si>
  <si>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</si>
  <si>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</si>
  <si>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</si>
  <si>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</si>
  <si>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</si>
  <si>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</si>
  <si>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</si>
  <si>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</si>
  <si>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</si>
  <si>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</si>
  <si>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</si>
  <si>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</si>
  <si>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</si>
  <si>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</si>
  <si>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</si>
  <si>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</si>
  <si>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</si>
  <si>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</si>
  <si>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</si>
  <si>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</si>
  <si>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</si>
  <si>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</si>
  <si>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</si>
  <si>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</si>
  <si>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</si>
  <si>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</si>
  <si>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</si>
  <si>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</si>
  <si>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</si>
  <si>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</si>
  <si>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</si>
  <si>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</si>
  <si>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</si>
  <si>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</si>
  <si>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</si>
  <si>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</si>
  <si>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</si>
  <si>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</si>
  <si>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</si>
  <si>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</si>
  <si>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</si>
  <si>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</si>
  <si>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</si>
  <si>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</si>
  <si>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</si>
  <si>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</si>
  <si>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</si>
  <si>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</si>
  <si>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</si>
  <si>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</si>
  <si>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</si>
  <si>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</si>
  <si>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</si>
  <si>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</si>
  <si>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</si>
  <si>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</si>
  <si>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</si>
  <si>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</si>
  <si>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</si>
  <si>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</si>
  <si>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</si>
  <si>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</si>
  <si>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</si>
  <si>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</si>
  <si>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</si>
  <si>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</si>
  <si>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</si>
  <si>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</si>
  <si>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</si>
  <si>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</si>
  <si>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</si>
  <si>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</si>
  <si>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</si>
  <si>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</si>
  <si>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</si>
  <si>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</si>
  <si>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</si>
  <si>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</si>
  <si>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</si>
  <si>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</si>
  <si>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</si>
  <si>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</si>
  <si>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</si>
  <si>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</si>
  <si>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</si>
  <si>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</si>
  <si>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</si>
  <si>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</si>
  <si>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</si>
  <si>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</si>
  <si>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</si>
  <si>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</si>
  <si>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</si>
  <si>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</si>
  <si>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</si>
  <si>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</si>
  <si>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</si>
  <si>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</si>
  <si>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</si>
  <si>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</si>
  <si>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</si>
  <si>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</si>
  <si>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</si>
  <si>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</si>
  <si>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</si>
  <si>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</si>
  <si>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</si>
  <si>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</si>
  <si>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</si>
  <si>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</si>
  <si>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</si>
  <si>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</si>
  <si>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</si>
  <si>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</si>
  <si>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</si>
  <si>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</si>
  <si>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</si>
  <si>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</si>
  <si>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</si>
  <si>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</si>
  <si>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</si>
  <si>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</si>
  <si>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</si>
  <si>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</si>
  <si>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</si>
  <si>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</si>
  <si>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</si>
  <si>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</si>
  <si>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</si>
  <si>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</si>
  <si>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</si>
  <si>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</si>
  <si>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</si>
  <si>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</si>
  <si>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</si>
  <si>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</si>
  <si>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</si>
  <si>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</si>
  <si>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</si>
  <si>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</si>
  <si>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</si>
  <si>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</si>
  <si>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</si>
  <si>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</si>
  <si>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</si>
  <si>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</si>
  <si>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</si>
  <si>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</si>
  <si>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</si>
  <si>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</si>
  <si>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</si>
  <si>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</si>
  <si>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</si>
  <si>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</si>
  <si>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</si>
  <si>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</si>
  <si>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</si>
  <si>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</si>
  <si>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</si>
  <si>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</si>
  <si>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</si>
  <si>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</si>
  <si>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</si>
  <si>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</si>
  <si>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</si>
  <si>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</si>
  <si>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</si>
  <si>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</si>
  <si>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</si>
  <si>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</si>
  <si>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</si>
  <si>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</si>
  <si>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</si>
  <si>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</si>
  <si>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</si>
  <si>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</si>
  <si>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</si>
  <si>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</si>
  <si>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</si>
  <si>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</si>
  <si>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</si>
  <si>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</si>
  <si>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</si>
  <si>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</si>
  <si>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</si>
  <si>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</si>
  <si>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</si>
  <si>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</si>
  <si>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</si>
  <si>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</si>
  <si>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</si>
  <si>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</si>
  <si>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</si>
  <si>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</si>
  <si>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</si>
  <si>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</si>
  <si>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</si>
  <si>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</si>
  <si>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</si>
  <si>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</si>
  <si>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</si>
  <si>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</si>
  <si>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</si>
  <si>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</si>
  <si>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</si>
  <si>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</si>
  <si>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</si>
  <si>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</si>
  <si>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</si>
  <si>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</si>
  <si>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</si>
  <si>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</si>
  <si>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</si>
  <si>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</si>
  <si>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</si>
  <si>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</si>
  <si>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</si>
  <si>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</si>
  <si>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</si>
  <si>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</si>
  <si>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</si>
  <si>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</si>
  <si>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</si>
  <si>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</si>
  <si>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</si>
  <si>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</si>
  <si>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</si>
  <si>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</si>
  <si>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</si>
  <si>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</si>
  <si>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</si>
  <si>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</si>
  <si>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</si>
  <si>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</si>
  <si>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</si>
  <si>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</si>
  <si>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</si>
  <si>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</si>
  <si>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</si>
  <si>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</si>
  <si>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</si>
  <si>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</si>
  <si>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</si>
  <si>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</si>
  <si>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</si>
  <si>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</si>
  <si>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</si>
  <si>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</si>
  <si>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</si>
  <si>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</si>
  <si>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</si>
  <si>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</si>
  <si>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</si>
  <si>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</si>
  <si>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</si>
  <si>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</si>
  <si>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</si>
  <si>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</si>
  <si>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</si>
  <si>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</si>
  <si>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</si>
  <si>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</si>
  <si>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</si>
  <si>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</si>
  <si>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</si>
  <si>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</si>
  <si>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</si>
  <si>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</si>
  <si>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</si>
  <si>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</si>
  <si>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</si>
  <si>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</si>
  <si>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</si>
  <si>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</si>
  <si>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</si>
  <si>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</si>
  <si>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</si>
  <si>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</si>
  <si>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</si>
  <si>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</si>
  <si>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</si>
  <si>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</si>
  <si>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</si>
  <si>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</si>
  <si>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</si>
  <si>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</si>
  <si>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</si>
  <si>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</si>
  <si>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</si>
  <si>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</si>
  <si>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</si>
  <si>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</si>
  <si>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</si>
  <si>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</si>
  <si>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</si>
  <si>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</si>
  <si>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</si>
  <si>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</si>
  <si>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</si>
  <si>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</si>
  <si>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</si>
  <si>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</si>
  <si>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</si>
  <si>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</si>
  <si>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</si>
  <si>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</si>
  <si>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</si>
  <si>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</si>
  <si>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</si>
  <si>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</si>
  <si>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</si>
  <si>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</si>
  <si>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</si>
  <si>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</si>
  <si>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</si>
  <si>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</si>
  <si>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</si>
  <si>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</si>
  <si>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</si>
  <si>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</si>
  <si>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</si>
  <si>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</si>
  <si>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</si>
  <si>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</si>
  <si>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</si>
  <si>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</si>
  <si>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</si>
  <si>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</si>
  <si>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</si>
  <si>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</si>
  <si>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</si>
  <si>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</si>
  <si>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</si>
  <si>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</si>
  <si>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</si>
  <si>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</si>
  <si>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</si>
  <si>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</si>
  <si>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</si>
  <si>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</si>
  <si>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</si>
  <si>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</si>
  <si>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</si>
  <si>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</si>
  <si>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</si>
  <si>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</si>
  <si>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</si>
  <si>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</si>
  <si>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</si>
  <si>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</si>
  <si>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</si>
  <si>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</si>
  <si>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</si>
  <si>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</si>
  <si>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</si>
  <si>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</si>
  <si>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</si>
  <si>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</si>
  <si>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</si>
  <si>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</si>
  <si>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</si>
  <si>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</si>
  <si>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</si>
  <si>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</si>
  <si>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</si>
  <si>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</si>
  <si>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</si>
  <si>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</si>
  <si>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</si>
  <si>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</si>
  <si>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</si>
  <si>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</si>
  <si>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</si>
  <si>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</si>
  <si>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</si>
  <si>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</si>
  <si>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</si>
  <si>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</si>
  <si>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</si>
  <si>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</si>
  <si>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</si>
  <si>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</si>
  <si>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</si>
  <si>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</si>
  <si>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</si>
  <si>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</si>
  <si>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</si>
  <si>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</si>
  <si>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</si>
  <si>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</si>
  <si>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</si>
  <si>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</si>
  <si>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</si>
  <si>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</si>
  <si>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</si>
  <si>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</si>
  <si>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</si>
  <si>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</si>
  <si>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</si>
  <si>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</si>
  <si>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</si>
  <si>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</si>
  <si>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</si>
  <si>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</si>
  <si>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</si>
  <si>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</si>
  <si>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</si>
  <si>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</si>
  <si>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</si>
  <si>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</si>
  <si>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</si>
  <si>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</si>
  <si>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</si>
  <si>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</si>
  <si>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</si>
  <si>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</si>
  <si>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</si>
  <si>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</si>
  <si>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</si>
  <si>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</si>
  <si>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</si>
  <si>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</si>
  <si>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</si>
  <si>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</si>
  <si>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</si>
  <si>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</si>
  <si>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</si>
  <si>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</si>
  <si>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</si>
  <si>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</si>
  <si>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</si>
  <si>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</si>
  <si>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</si>
  <si>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</si>
  <si>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</si>
  <si>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</si>
  <si>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</si>
  <si>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</si>
  <si>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</si>
  <si>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</si>
  <si>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</si>
  <si>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</si>
  <si>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</si>
  <si>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</si>
  <si>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</si>
  <si>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</si>
  <si>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</si>
  <si>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</si>
  <si>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</si>
  <si>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</si>
  <si>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</si>
  <si>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</si>
  <si>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</si>
  <si>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</si>
  <si>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</si>
  <si>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</si>
  <si>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</si>
  <si>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</si>
  <si>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</si>
  <si>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</si>
  <si>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</si>
  <si>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</si>
  <si>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</si>
  <si>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</si>
  <si>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</si>
  <si>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</si>
  <si>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</si>
  <si>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</si>
  <si>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</si>
  <si>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</si>
  <si>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</si>
  <si>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</si>
  <si>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</si>
  <si>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</si>
  <si>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</si>
  <si>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</si>
  <si>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</si>
  <si>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</si>
  <si>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</si>
  <si>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</si>
  <si>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</si>
  <si>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</si>
  <si>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</si>
  <si>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</si>
  <si>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</si>
  <si>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</si>
  <si>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</si>
  <si>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</si>
  <si>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</si>
  <si>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</si>
  <si>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</si>
  <si>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</si>
  <si>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</si>
  <si>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</si>
  <si>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</si>
  <si>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</si>
  <si>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</si>
  <si>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</si>
  <si>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</si>
  <si>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</si>
  <si>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</si>
  <si>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</si>
  <si>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</si>
  <si>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</si>
  <si>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</si>
  <si>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</si>
  <si>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</si>
  <si>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</si>
  <si>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</si>
  <si>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</si>
  <si>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</si>
  <si>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</si>
  <si>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</si>
  <si>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</si>
  <si>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</si>
  <si>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</si>
  <si>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</si>
  <si>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</si>
  <si>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</si>
  <si>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</si>
  <si>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</si>
  <si>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</si>
  <si>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</si>
  <si>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</si>
  <si>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</si>
  <si>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</si>
  <si>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</si>
  <si>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</si>
  <si>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</si>
  <si>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</si>
  <si>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</si>
  <si>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</si>
  <si>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</si>
  <si>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</si>
  <si>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</si>
  <si>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</si>
  <si>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</si>
  <si>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</si>
  <si>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</si>
  <si>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</si>
  <si>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</si>
  <si>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</si>
  <si>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</si>
  <si>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</si>
  <si>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</si>
  <si>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</si>
  <si>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</si>
  <si>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</si>
  <si>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</si>
  <si>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</si>
  <si>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</si>
  <si>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</si>
  <si>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</si>
  <si>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</si>
  <si>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</si>
  <si>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</si>
  <si>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</si>
  <si>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</si>
  <si>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</si>
  <si>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</si>
  <si>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</si>
  <si>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</si>
  <si>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</si>
  <si>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</si>
  <si>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</si>
  <si>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</si>
  <si>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</si>
  <si>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</si>
  <si>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</si>
  <si>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</si>
  <si>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</si>
  <si>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</si>
  <si>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</si>
  <si>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</si>
  <si>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</si>
  <si>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</si>
  <si>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</si>
  <si>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</si>
  <si>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</si>
  <si>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</si>
  <si>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</si>
  <si>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</si>
  <si>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</si>
  <si>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</si>
  <si>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</si>
  <si>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</si>
  <si>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</si>
  <si>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</si>
  <si>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</si>
  <si>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</si>
  <si>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</si>
  <si>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</si>
  <si>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</si>
  <si>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</si>
  <si>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</si>
  <si>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</si>
  <si>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</si>
  <si>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</si>
  <si>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</si>
  <si>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</si>
  <si>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</si>
  <si>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</si>
  <si>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</si>
  <si>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</si>
  <si>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</si>
  <si>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</si>
  <si>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</si>
  <si>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</si>
  <si>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</si>
  <si>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</si>
  <si>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</si>
  <si>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</si>
  <si>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</si>
  <si>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</si>
  <si>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</si>
  <si>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</si>
  <si>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</si>
  <si>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</si>
  <si>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</si>
  <si>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</si>
  <si>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</si>
  <si>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</si>
  <si>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</si>
  <si>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</si>
  <si>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</si>
  <si>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</si>
  <si>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</si>
  <si>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</si>
  <si>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</si>
  <si>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</si>
  <si>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</si>
  <si>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</si>
  <si>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</si>
  <si>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</si>
  <si>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</si>
  <si>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</si>
  <si>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</si>
  <si>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</si>
  <si>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</si>
  <si>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</si>
  <si>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</si>
  <si>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</si>
  <si>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</si>
  <si>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</si>
  <si>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</si>
  <si>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</si>
  <si>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</si>
  <si>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</si>
  <si>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</si>
  <si>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</si>
  <si>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</si>
  <si>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</si>
  <si>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</si>
  <si>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</si>
  <si>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</si>
  <si>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</si>
  <si>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</si>
  <si>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</si>
  <si>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</si>
  <si>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</si>
  <si>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</si>
  <si>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</si>
  <si>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</si>
  <si>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</si>
  <si>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</si>
  <si>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</si>
  <si>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</si>
  <si>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</si>
  <si>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</si>
  <si>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</si>
  <si>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</si>
  <si>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</si>
  <si>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</si>
  <si>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</si>
  <si>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</si>
  <si>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</si>
  <si>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</si>
  <si>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</si>
  <si>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</si>
  <si>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</si>
  <si>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</si>
  <si>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</si>
  <si>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</si>
  <si>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</si>
  <si>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</si>
  <si>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</si>
  <si>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</si>
  <si>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</si>
  <si>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</si>
  <si>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</si>
  <si>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</si>
  <si>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</si>
  <si>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</si>
  <si>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</si>
  <si>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</si>
  <si>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</si>
  <si>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</si>
  <si>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</si>
  <si>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</si>
  <si>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</si>
  <si>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</si>
  <si>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</si>
  <si>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</si>
  <si>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</si>
  <si>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</si>
  <si>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</si>
  <si>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</si>
  <si>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</si>
  <si>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</si>
  <si>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</si>
  <si>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</si>
  <si>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</si>
  <si>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</si>
  <si>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</si>
  <si>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</si>
  <si>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</si>
  <si>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</si>
  <si>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</si>
  <si>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</si>
  <si>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</si>
  <si>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</si>
  <si>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</si>
  <si>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</si>
  <si>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</si>
  <si>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</si>
  <si>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</si>
  <si>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</si>
  <si>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</si>
  <si>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</si>
  <si>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</si>
  <si>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</si>
  <si>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</si>
  <si>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</si>
  <si>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</si>
  <si>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</si>
  <si>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</si>
  <si>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</si>
  <si>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</si>
  <si>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</si>
  <si>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</si>
  <si>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</si>
  <si>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</si>
  <si>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</si>
  <si>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</si>
  <si>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</si>
  <si>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</si>
  <si>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</si>
  <si>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</si>
  <si>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</si>
  <si>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</si>
  <si>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</si>
  <si>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</si>
  <si>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</si>
  <si>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</si>
  <si>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</si>
  <si>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</si>
  <si>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</si>
  <si>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</si>
  <si>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</si>
  <si>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</si>
  <si>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</si>
  <si>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</si>
  <si>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</si>
  <si>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</si>
  <si>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</si>
  <si>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</si>
  <si>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</si>
  <si>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</si>
  <si>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</si>
  <si>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</si>
  <si>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</si>
  <si>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</si>
  <si>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</si>
  <si>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</si>
  <si>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</si>
  <si>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</si>
  <si>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</si>
  <si>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</si>
  <si>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</si>
  <si>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</si>
  <si>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</si>
  <si>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</si>
  <si>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</si>
  <si>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</si>
  <si>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</si>
  <si>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</si>
  <si>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</si>
  <si>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</si>
  <si>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</si>
  <si>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</si>
  <si>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</si>
  <si>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</si>
  <si>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</si>
  <si>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</si>
  <si>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</si>
  <si>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</si>
  <si>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</si>
  <si>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</si>
  <si>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</si>
  <si>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</si>
  <si>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</si>
  <si>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</si>
  <si>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</si>
  <si>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</si>
  <si>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</si>
  <si>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</si>
  <si>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</si>
  <si>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</si>
  <si>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</si>
  <si>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</si>
  <si>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</si>
  <si>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</si>
  <si>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</si>
  <si>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</si>
  <si>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</si>
  <si>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</si>
  <si>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</si>
  <si>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</si>
  <si>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</si>
  <si>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</si>
  <si>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</si>
  <si>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</si>
  <si>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</si>
  <si>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</si>
  <si>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</si>
  <si>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</si>
  <si>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</si>
  <si>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</si>
  <si>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</si>
  <si>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</si>
  <si>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</si>
  <si>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</si>
  <si>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</si>
  <si>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</si>
  <si>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</si>
  <si>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</si>
  <si>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</si>
  <si>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</si>
  <si>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</si>
  <si>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</si>
  <si>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</si>
  <si>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</si>
  <si>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</si>
  <si>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</si>
  <si>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</si>
  <si>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</si>
  <si>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</si>
  <si>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</si>
  <si>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</si>
  <si>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</si>
  <si>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</si>
  <si>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</si>
  <si>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</si>
  <si>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</si>
  <si>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</si>
  <si>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</si>
  <si>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</si>
  <si>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</si>
  <si>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</si>
  <si>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</si>
  <si>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</si>
  <si>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</si>
  <si>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</si>
  <si>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</si>
  <si>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</si>
  <si>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</si>
  <si>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</si>
  <si>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</si>
  <si>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</si>
  <si>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</si>
  <si>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</si>
  <si>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</si>
  <si>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</si>
  <si>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</si>
  <si>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</si>
  <si>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</si>
  <si>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</si>
  <si>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</si>
  <si>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</si>
  <si>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</si>
  <si>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</si>
  <si>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</si>
  <si>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</si>
  <si>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</si>
  <si>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</si>
  <si>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</si>
  <si>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</si>
  <si>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</si>
  <si>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</si>
  <si>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</si>
  <si>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</si>
  <si>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</si>
  <si>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</si>
  <si>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</si>
  <si>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</si>
  <si>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</si>
  <si>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</si>
  <si>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</si>
  <si>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</si>
  <si>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</si>
  <si>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</si>
  <si>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</si>
  <si>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</si>
  <si>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</si>
  <si>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</si>
  <si>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</si>
  <si>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</si>
  <si>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</si>
  <si>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</si>
  <si>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</si>
  <si>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</si>
  <si>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</si>
  <si>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</si>
  <si>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</si>
  <si>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</si>
  <si>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</si>
  <si>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</si>
  <si>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</si>
  <si>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</si>
  <si>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</si>
  <si>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</si>
  <si>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</si>
  <si>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</si>
  <si>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</si>
  <si>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</si>
  <si>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</si>
  <si>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</si>
  <si>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</si>
  <si>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</si>
  <si>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</si>
  <si>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</si>
  <si>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</si>
  <si>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</si>
  <si>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</si>
  <si>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</si>
  <si>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</si>
  <si>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</si>
  <si>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</si>
  <si>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</si>
  <si>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</si>
  <si>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</si>
  <si>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</si>
  <si>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</si>
  <si>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</si>
  <si>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</si>
  <si>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</si>
  <si>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</si>
  <si>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</si>
  <si>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</si>
  <si>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</si>
  <si>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</si>
  <si>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</si>
  <si>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</si>
  <si>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</si>
  <si>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</si>
  <si>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</si>
  <si>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</si>
  <si>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</si>
  <si>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</si>
  <si>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</si>
  <si>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</si>
  <si>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</si>
  <si>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</si>
  <si>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</si>
  <si>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</si>
  <si>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</si>
  <si>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</si>
  <si>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</si>
  <si>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</si>
  <si>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</si>
  <si>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</si>
  <si>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</si>
  <si>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</si>
  <si>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</si>
  <si>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</si>
  <si>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</si>
  <si>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</si>
  <si>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</si>
  <si>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</si>
  <si>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</si>
  <si>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</si>
  <si>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</si>
  <si>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</si>
  <si>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</si>
  <si>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</si>
  <si>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</si>
  <si>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</si>
  <si>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</si>
  <si>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</si>
  <si>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</si>
  <si>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</si>
  <si>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</si>
  <si>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</si>
  <si>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</si>
  <si>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</si>
  <si>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</si>
  <si>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</si>
  <si>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</si>
  <si>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</si>
  <si>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</si>
  <si>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</si>
  <si>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</si>
  <si>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</si>
  <si>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</si>
  <si>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</si>
  <si>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</si>
  <si>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</si>
  <si>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</si>
  <si>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</si>
  <si>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</si>
  <si>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</si>
  <si>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</si>
  <si>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</si>
  <si>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</si>
  <si>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</si>
  <si>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</si>
  <si>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</si>
  <si>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</si>
  <si>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</si>
  <si>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</si>
  <si>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</si>
  <si>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</si>
  <si>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</si>
  <si>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</si>
  <si>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</si>
  <si>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</si>
  <si>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</si>
  <si>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</si>
  <si>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</si>
  <si>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</si>
  <si>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</si>
  <si>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</si>
  <si>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</si>
  <si>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</si>
  <si>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</si>
  <si>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</si>
  <si>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</si>
  <si>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</si>
  <si>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</si>
  <si>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</si>
  <si>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</si>
  <si>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</si>
  <si>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</si>
  <si>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</si>
  <si>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</si>
  <si>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</si>
  <si>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</si>
  <si>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</si>
  <si>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</si>
  <si>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</si>
  <si>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</si>
  <si>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</si>
  <si>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</si>
  <si>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</si>
  <si>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</si>
  <si>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</si>
  <si>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</si>
  <si>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</si>
  <si>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</si>
  <si>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</si>
  <si>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</si>
  <si>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</si>
  <si>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</si>
  <si>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</si>
  <si>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</si>
  <si>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</si>
  <si>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</si>
  <si>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</si>
  <si>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</si>
  <si>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</si>
  <si>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</si>
  <si>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</si>
  <si>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</si>
  <si>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</si>
  <si>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</si>
  <si>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</si>
  <si>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</si>
  <si>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</si>
  <si>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</si>
  <si>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</si>
  <si>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</si>
  <si>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</si>
  <si>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</si>
  <si>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</si>
  <si>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</si>
  <si>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</si>
  <si>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</si>
  <si>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</si>
  <si>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</si>
  <si>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</si>
  <si>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</si>
  <si>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</si>
  <si>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</si>
  <si>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</si>
  <si>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</si>
  <si>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</si>
  <si>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</si>
  <si>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</si>
  <si>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</si>
  <si>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</si>
  <si>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</si>
  <si>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</si>
  <si>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</si>
  <si>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</si>
  <si>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</si>
  <si>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</si>
  <si>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</si>
  <si>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</si>
  <si>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</si>
  <si>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</si>
  <si>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</si>
  <si>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</si>
  <si>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</si>
  <si>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</si>
  <si>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</si>
  <si>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</si>
  <si>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</si>
  <si>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</si>
  <si>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</si>
  <si>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</si>
  <si>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</si>
  <si>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</si>
  <si>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</si>
  <si>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</si>
  <si>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</si>
  <si>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</si>
  <si>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</si>
  <si>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</si>
  <si>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</si>
  <si>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</si>
  <si>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</si>
  <si>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</si>
  <si>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</si>
  <si>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</si>
  <si>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</si>
  <si>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</si>
  <si>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</si>
  <si>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</si>
  <si>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</si>
  <si>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</si>
  <si>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</si>
  <si>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</si>
  <si>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</si>
  <si>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</si>
  <si>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</si>
  <si>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</si>
  <si>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</si>
  <si>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</si>
  <si>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</si>
  <si>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</si>
  <si>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</si>
  <si>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</si>
  <si>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</si>
  <si>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</si>
  <si>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</si>
  <si>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</si>
  <si>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</si>
  <si>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</si>
  <si>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</si>
  <si>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</si>
  <si>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</si>
  <si>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</si>
  <si>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</si>
  <si>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</si>
  <si>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</si>
  <si>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</si>
  <si>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</si>
  <si>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</si>
  <si>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</si>
  <si>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</si>
  <si>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</si>
  <si>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</si>
  <si>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</si>
  <si>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</si>
  <si>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</si>
  <si>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</si>
  <si>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</si>
  <si>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</si>
  <si>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</si>
  <si>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</si>
  <si>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</si>
  <si>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</si>
  <si>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</si>
  <si>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</si>
  <si>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</si>
  <si>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</si>
  <si>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</si>
  <si>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</si>
  <si>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</si>
  <si>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</si>
  <si>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</si>
  <si>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</si>
  <si>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</si>
  <si>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</si>
  <si>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</si>
  <si>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</si>
  <si>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</si>
  <si>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</si>
  <si>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</si>
  <si>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</si>
  <si>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</si>
  <si>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</si>
  <si>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</si>
  <si>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</si>
  <si>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</si>
  <si>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</si>
  <si>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</si>
  <si>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</si>
  <si>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</si>
  <si>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</si>
  <si>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</si>
  <si>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</si>
  <si>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</si>
  <si>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</si>
  <si>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</si>
  <si>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</si>
  <si>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</si>
  <si>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</si>
  <si>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</si>
  <si>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</si>
  <si>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</si>
  <si>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</si>
  <si>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</si>
  <si>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</si>
  <si>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</si>
  <si>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</si>
  <si>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</si>
  <si>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</si>
  <si>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</si>
  <si>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</si>
  <si>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</si>
  <si>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</si>
  <si>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</si>
  <si>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</si>
  <si>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</si>
  <si>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</si>
  <si>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</si>
  <si>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</si>
  <si>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</si>
  <si>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</si>
  <si>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</si>
  <si>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</si>
  <si>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</si>
  <si>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</si>
  <si>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</si>
  <si>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</si>
  <si>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</si>
  <si>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</si>
  <si>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</si>
  <si>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</si>
  <si>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</si>
  <si>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</si>
  <si>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</si>
  <si>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</si>
  <si>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</si>
  <si>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</si>
  <si>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</si>
  <si>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</si>
  <si>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</si>
  <si>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</si>
  <si>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</si>
  <si>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</si>
  <si>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</si>
  <si>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</si>
  <si>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</si>
  <si>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</si>
  <si>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</si>
  <si>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</si>
  <si>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</si>
  <si>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</si>
  <si>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</si>
  <si>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</si>
  <si>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</si>
  <si>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</si>
  <si>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</si>
  <si>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</si>
  <si>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</si>
  <si>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</si>
  <si>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</si>
  <si>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</si>
  <si>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</si>
  <si>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</si>
  <si>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</si>
  <si>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</si>
  <si>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</si>
  <si>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</si>
  <si>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</si>
  <si>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</si>
  <si>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</si>
  <si>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</si>
  <si>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</si>
  <si>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</si>
  <si>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</si>
  <si>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</si>
  <si>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</si>
  <si>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</si>
  <si>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</si>
  <si>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</si>
  <si>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</si>
  <si>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</si>
  <si>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</si>
  <si>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</si>
  <si>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</si>
  <si>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</si>
  <si>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</si>
  <si>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</si>
  <si>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</si>
  <si>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</si>
  <si>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</si>
  <si>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</si>
  <si>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</si>
  <si>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</si>
  <si>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</si>
  <si>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</si>
  <si>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</si>
  <si>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</si>
  <si>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</si>
  <si>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</si>
  <si>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</si>
  <si>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</si>
  <si>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</si>
  <si>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</si>
  <si>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</si>
  <si>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</si>
  <si>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</si>
  <si>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</si>
  <si>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</si>
  <si>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</si>
  <si>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</si>
  <si>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</si>
  <si>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</si>
  <si>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</si>
  <si>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</si>
  <si>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</si>
  <si>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</si>
  <si>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</si>
  <si>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</si>
  <si>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</si>
  <si>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</si>
  <si>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</si>
  <si>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</si>
  <si>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</si>
  <si>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</si>
  <si>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</si>
  <si>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</si>
  <si>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</si>
  <si>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</si>
  <si>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</si>
  <si>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</si>
  <si>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</si>
  <si>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</si>
  <si>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</si>
  <si>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</si>
  <si>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</si>
  <si>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</si>
  <si>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</si>
  <si>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</si>
  <si>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</si>
  <si>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</si>
  <si>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</si>
  <si>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</si>
  <si>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</si>
  <si>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</si>
  <si>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</si>
  <si>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</si>
  <si>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</si>
  <si>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</si>
  <si>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</si>
  <si>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</si>
  <si>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</si>
  <si>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</si>
  <si>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</si>
  <si>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</si>
  <si>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</si>
  <si>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</si>
  <si>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</si>
  <si>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</si>
  <si>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</si>
  <si>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</si>
  <si>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</si>
  <si>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</si>
  <si>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</si>
  <si>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</si>
  <si>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</si>
  <si>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</si>
  <si>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</si>
  <si>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</si>
  <si>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</si>
  <si>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</si>
  <si>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</si>
  <si>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</si>
  <si>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</si>
  <si>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</si>
  <si>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</si>
  <si>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</si>
  <si>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</si>
  <si>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</si>
  <si>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</si>
  <si>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</si>
  <si>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</si>
  <si>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</si>
  <si>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</si>
  <si>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</si>
  <si>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</si>
  <si>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</si>
  <si>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</si>
  <si>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</si>
  <si>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</si>
  <si>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</si>
  <si>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</si>
  <si>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</si>
  <si>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</si>
  <si>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</si>
  <si>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</si>
  <si>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</si>
  <si>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</si>
  <si>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</si>
  <si>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</si>
  <si>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</si>
  <si>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</si>
  <si>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</si>
  <si>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</si>
  <si>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</si>
  <si>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</si>
  <si>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</si>
  <si>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</si>
  <si>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</si>
  <si>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</si>
  <si>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</si>
  <si>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</si>
  <si>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</si>
  <si>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</si>
  <si>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</si>
  <si>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</si>
  <si>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</si>
  <si>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</si>
  <si>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</si>
  <si>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</si>
  <si>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</si>
  <si>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</si>
  <si>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</si>
  <si>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</si>
  <si>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</si>
  <si>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</si>
  <si>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</si>
  <si>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</si>
  <si>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</si>
  <si>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</si>
  <si>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</si>
  <si>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</si>
  <si>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</si>
  <si>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</si>
  <si>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</si>
  <si>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</si>
  <si>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</si>
  <si>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</si>
  <si>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</si>
  <si>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</si>
  <si>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</si>
  <si>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</si>
  <si>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</si>
  <si>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</si>
  <si>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</si>
  <si>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</si>
  <si>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</si>
  <si>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</si>
  <si>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</si>
  <si>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</si>
  <si>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</si>
  <si>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</si>
  <si>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</si>
  <si>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</si>
  <si>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</si>
  <si>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</si>
  <si>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</si>
  <si>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</si>
  <si>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</si>
  <si>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</si>
  <si>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</si>
  <si>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</si>
  <si>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</si>
  <si>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</si>
  <si>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</si>
  <si>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</si>
  <si>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</si>
  <si>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</si>
  <si>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</si>
  <si>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</si>
  <si>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</si>
  <si>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</si>
  <si>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</si>
  <si>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</si>
  <si>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</si>
  <si>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</si>
  <si>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</si>
  <si>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</si>
  <si>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</si>
  <si>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</si>
  <si>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</si>
  <si>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</si>
  <si>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</si>
  <si>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</si>
  <si>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</si>
  <si>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</si>
  <si>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</si>
  <si>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</si>
  <si>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</si>
  <si>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</si>
  <si>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</si>
  <si>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</si>
  <si>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</si>
  <si>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</si>
  <si>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</si>
  <si>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</si>
  <si>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</si>
  <si>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</si>
  <si>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</si>
  <si>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</si>
  <si>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</si>
  <si>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</si>
  <si>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</si>
  <si>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</si>
  <si>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</si>
  <si>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</si>
  <si>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</si>
  <si>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</si>
  <si>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</si>
  <si>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</si>
  <si>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</si>
  <si>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</si>
  <si>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</si>
  <si>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</si>
  <si>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</si>
  <si>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</si>
  <si>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</si>
  <si>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</si>
  <si>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</si>
  <si>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</si>
  <si>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</si>
  <si>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</si>
  <si>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</si>
  <si>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</si>
  <si>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</si>
  <si>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</si>
  <si>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</si>
  <si>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</si>
  <si>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</si>
  <si>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</si>
  <si>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</si>
  <si>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</si>
  <si>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</si>
  <si>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</si>
  <si>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</si>
  <si>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</si>
  <si>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</si>
  <si>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</si>
  <si>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</si>
  <si>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</si>
  <si>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</si>
  <si>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</si>
  <si>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</si>
  <si>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</si>
  <si>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</si>
  <si>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</si>
  <si>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</si>
  <si>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</si>
  <si>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</si>
  <si>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</si>
  <si>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</si>
  <si>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</si>
  <si>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</si>
  <si>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</si>
  <si>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</si>
  <si>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</si>
  <si>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</si>
  <si>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</si>
  <si>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</si>
  <si>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</si>
  <si>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</si>
  <si>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</si>
  <si>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</si>
  <si>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</si>
  <si>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</si>
  <si>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</si>
  <si>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</si>
  <si>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</si>
  <si>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</si>
  <si>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</si>
  <si>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</si>
  <si>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</si>
  <si>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</si>
  <si>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</si>
  <si>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</si>
  <si>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</si>
  <si>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</si>
  <si>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</si>
  <si>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</si>
  <si>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</si>
  <si>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</si>
  <si>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</si>
  <si>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</si>
  <si>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</si>
  <si>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</si>
  <si>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</si>
  <si>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</si>
  <si>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</si>
  <si>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</si>
  <si>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</si>
  <si>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</si>
  <si>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</si>
  <si>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</si>
  <si>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</si>
  <si>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</si>
  <si>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</si>
  <si>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</si>
  <si>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</si>
  <si>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</si>
  <si>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</si>
  <si>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</si>
  <si>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</si>
  <si>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</si>
  <si>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</si>
  <si>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</si>
  <si>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</si>
  <si>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</si>
  <si>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</si>
  <si>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</si>
  <si>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</si>
  <si>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</si>
  <si>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</si>
  <si>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</si>
  <si>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</si>
  <si>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</si>
  <si>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</si>
  <si>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</si>
  <si>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</si>
  <si>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</si>
  <si>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</si>
  <si>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</si>
  <si>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</si>
  <si>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</si>
  <si>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</si>
  <si>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</si>
  <si>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</si>
  <si>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</si>
  <si>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</si>
  <si>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</si>
  <si>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</si>
  <si>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</si>
  <si>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</si>
  <si>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</si>
  <si>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</si>
  <si>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</si>
  <si>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</si>
  <si>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</si>
  <si>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</si>
  <si>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</si>
  <si>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</si>
  <si>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</si>
  <si>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</si>
  <si>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</si>
  <si>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</si>
  <si>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</si>
  <si>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</si>
  <si>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</si>
  <si>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</si>
  <si>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</si>
  <si>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</si>
  <si>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</si>
  <si>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</si>
  <si>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</si>
  <si>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</si>
  <si>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</si>
  <si>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</si>
  <si>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</si>
  <si>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</si>
  <si>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</si>
  <si>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</si>
  <si>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</si>
  <si>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</si>
  <si>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</si>
  <si>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</si>
  <si>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</si>
  <si>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</si>
  <si>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</si>
  <si>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</si>
  <si>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</si>
  <si>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</si>
  <si>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</si>
  <si>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</si>
  <si>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</si>
  <si>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</si>
  <si>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</si>
  <si>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</si>
  <si>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</si>
  <si>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</si>
  <si>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</si>
  <si>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</si>
  <si>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</si>
  <si>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</si>
  <si>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</si>
  <si>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</si>
  <si>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</si>
  <si>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</si>
  <si>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</si>
  <si>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</si>
  <si>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</si>
  <si>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</si>
  <si>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</si>
  <si>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</si>
  <si>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</si>
  <si>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</si>
  <si>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</si>
  <si>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</si>
  <si>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</si>
  <si>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</si>
  <si>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</si>
  <si>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</si>
  <si>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</si>
  <si>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</si>
  <si>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</si>
  <si>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</si>
  <si>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</si>
  <si>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</si>
  <si>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</si>
  <si>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</si>
  <si>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</si>
  <si>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</si>
  <si>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</si>
  <si>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</si>
  <si>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</si>
  <si>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</si>
  <si>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</si>
  <si>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</si>
  <si>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</si>
  <si>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</si>
  <si>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</si>
  <si>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</si>
  <si>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</si>
  <si>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</si>
  <si>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</si>
  <si>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</si>
  <si>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</si>
  <si>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</si>
  <si>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</si>
  <si>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</si>
  <si>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</si>
  <si>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</si>
  <si>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</si>
  <si>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</si>
  <si>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</si>
  <si>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</si>
  <si>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</si>
  <si>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</si>
  <si>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</si>
  <si>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</si>
  <si>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</si>
  <si>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</si>
  <si>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</si>
  <si>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</si>
  <si>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</si>
  <si>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</si>
  <si>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</si>
  <si>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</si>
  <si>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</si>
  <si>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</si>
  <si>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</si>
  <si>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</si>
  <si>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</si>
  <si>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</si>
  <si>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</si>
  <si>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</si>
  <si>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</si>
  <si>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</si>
  <si>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</si>
  <si>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</si>
  <si>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</si>
  <si>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</si>
  <si>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</si>
  <si>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</si>
  <si>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</si>
  <si>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</si>
  <si>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</si>
  <si>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</si>
  <si>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</si>
  <si>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</si>
  <si>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</si>
  <si>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</si>
  <si>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</si>
  <si>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</si>
  <si>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</si>
  <si>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</si>
  <si>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</si>
  <si>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</si>
  <si>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</si>
  <si>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</si>
  <si>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</si>
  <si>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</si>
  <si>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</si>
  <si>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</si>
  <si>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</si>
  <si>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</si>
  <si>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</si>
  <si>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</si>
  <si>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</si>
  <si>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</si>
  <si>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</si>
  <si>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</si>
  <si>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</si>
  <si>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</si>
  <si>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</si>
  <si>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</si>
  <si>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</si>
  <si>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</si>
  <si>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</si>
  <si>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</si>
  <si>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</si>
  <si>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</si>
  <si>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</si>
  <si>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</si>
  <si>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</si>
  <si>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</si>
  <si>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</si>
  <si>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</si>
  <si>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</si>
  <si>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</si>
  <si>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</si>
  <si>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</si>
  <si>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</si>
  <si>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</si>
  <si>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</si>
  <si>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</si>
  <si>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</si>
  <si>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</si>
  <si>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</si>
  <si>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</si>
  <si>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</si>
  <si>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</si>
  <si>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</si>
  <si>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</si>
  <si>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</si>
  <si>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</si>
  <si>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</si>
  <si>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</si>
  <si>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</si>
  <si>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</si>
  <si>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</si>
  <si>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</si>
  <si>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</si>
  <si>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</si>
  <si>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</si>
  <si>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</si>
  <si>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</si>
  <si>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</si>
  <si>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</si>
  <si>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</si>
  <si>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</si>
  <si>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</si>
  <si>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</si>
  <si>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</si>
  <si>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</si>
  <si>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</si>
  <si>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</si>
  <si>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</si>
  <si>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</si>
  <si>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</si>
  <si>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</si>
  <si>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</si>
  <si>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</si>
  <si>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</si>
  <si>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</si>
  <si>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</si>
  <si>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</si>
  <si>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</si>
  <si>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</si>
  <si>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</si>
  <si>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</si>
  <si>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</si>
  <si>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</si>
  <si>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</si>
  <si>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</si>
  <si>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</si>
  <si>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</si>
  <si>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</si>
  <si>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</si>
  <si>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</si>
  <si>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</si>
  <si>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</si>
  <si>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</si>
  <si>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</si>
  <si>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</si>
  <si>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</si>
  <si>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</si>
  <si>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</si>
  <si>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</si>
  <si>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</si>
  <si>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</si>
  <si>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</si>
  <si>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</si>
  <si>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</si>
  <si>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</si>
  <si>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</si>
  <si>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</si>
  <si>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</si>
  <si>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</si>
  <si>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</si>
  <si>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</si>
  <si>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</si>
  <si>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</si>
  <si>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</si>
  <si>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</si>
  <si>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</si>
  <si>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</si>
  <si>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</si>
  <si>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</si>
  <si>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</si>
  <si>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</si>
  <si>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</si>
  <si>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</si>
  <si>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</si>
  <si>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</si>
  <si>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</si>
  <si>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</si>
  <si>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</si>
  <si>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</si>
  <si>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</si>
  <si>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</si>
  <si>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</si>
  <si>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</si>
  <si>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</si>
  <si>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</si>
  <si>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</si>
  <si>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</si>
  <si>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</si>
  <si>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</si>
  <si>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</si>
  <si>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</si>
  <si>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</si>
  <si>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</si>
  <si>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</si>
  <si>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</si>
  <si>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</si>
  <si>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</si>
  <si>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</si>
  <si>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</si>
  <si>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</si>
  <si>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</si>
  <si>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</si>
  <si>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</si>
  <si>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</si>
  <si>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</si>
  <si>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</si>
  <si>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</si>
  <si>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</si>
  <si>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</si>
  <si>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</si>
  <si>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</si>
  <si>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</si>
  <si>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</si>
  <si>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</si>
  <si>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</si>
  <si>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</si>
  <si>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</si>
  <si>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</si>
  <si>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</si>
  <si>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</si>
  <si>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</si>
  <si>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</si>
  <si>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</si>
  <si>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</si>
  <si>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</si>
  <si>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</si>
  <si>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</si>
  <si>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</si>
  <si>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</si>
  <si>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</si>
  <si>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</si>
  <si>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</si>
  <si>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</si>
  <si>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</si>
  <si>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</si>
  <si>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</si>
  <si>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</si>
  <si>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</si>
  <si>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</si>
  <si>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</si>
  <si>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</si>
  <si>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</si>
  <si>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</si>
  <si>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</si>
  <si>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</si>
  <si>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</si>
  <si>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</si>
  <si>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</si>
  <si>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</si>
  <si>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</si>
  <si>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</si>
  <si>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</si>
  <si>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</si>
  <si>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</si>
  <si>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</si>
  <si>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</si>
  <si>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</si>
  <si>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</si>
  <si>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</si>
  <si>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</si>
  <si>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</si>
  <si>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</si>
  <si>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</si>
  <si>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</si>
  <si>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</si>
  <si>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</si>
  <si>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</si>
  <si>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</si>
  <si>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</si>
  <si>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</si>
  <si>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</si>
  <si>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</si>
  <si>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</si>
  <si>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</si>
  <si>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</si>
  <si>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</si>
  <si>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</si>
  <si>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</si>
  <si>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</si>
  <si>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</si>
  <si>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</si>
  <si>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</si>
  <si>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</si>
  <si>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</si>
  <si>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</si>
  <si>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</si>
  <si>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</si>
  <si>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</si>
  <si>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</si>
  <si>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</si>
  <si>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</si>
  <si>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</si>
  <si>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</si>
  <si>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</si>
  <si>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</si>
  <si>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</si>
  <si>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</si>
  <si>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</si>
  <si>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</si>
  <si>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</si>
  <si>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</si>
  <si>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</si>
  <si>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</si>
  <si>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</si>
  <si>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</si>
  <si>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</si>
  <si>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</si>
  <si>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</si>
  <si>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</si>
  <si>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</si>
  <si>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</si>
  <si>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</si>
  <si>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</si>
  <si>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</si>
  <si>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</si>
  <si>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</si>
  <si>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</si>
  <si>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</si>
  <si>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</si>
  <si>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</si>
  <si>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</si>
  <si>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</si>
  <si>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</si>
  <si>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</si>
  <si>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</si>
  <si>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</si>
  <si>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</si>
  <si>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</si>
  <si>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</si>
  <si>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</si>
  <si>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</si>
  <si>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</si>
  <si>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</si>
  <si>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</si>
  <si>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</si>
  <si>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</si>
  <si>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</si>
  <si>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</si>
  <si>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</si>
  <si>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</si>
  <si>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</si>
  <si>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</si>
  <si>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</si>
  <si>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</si>
  <si>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</si>
  <si>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</si>
  <si>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</si>
  <si>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</si>
  <si>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</si>
  <si>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</si>
  <si>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</si>
  <si>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</si>
  <si>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</si>
  <si>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</si>
  <si>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</si>
  <si>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</si>
  <si>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</si>
  <si>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</si>
  <si>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</si>
  <si>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</si>
  <si>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</si>
  <si>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</si>
  <si>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</si>
  <si>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</si>
  <si>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</si>
  <si>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</si>
  <si>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</si>
  <si>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</si>
  <si>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</si>
  <si>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</si>
  <si>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</si>
  <si>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</si>
  <si>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</si>
  <si>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</si>
  <si>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</si>
  <si>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</si>
  <si>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</si>
  <si>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</si>
  <si>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</si>
  <si>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</si>
  <si>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</si>
  <si>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</si>
  <si>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</si>
  <si>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</si>
  <si>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</si>
  <si>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</si>
  <si>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</si>
  <si>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</si>
  <si>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</si>
  <si>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</si>
  <si>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</si>
  <si>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</si>
  <si>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</si>
  <si>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</si>
  <si>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</si>
  <si>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</si>
  <si>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</si>
  <si>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</si>
  <si>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</si>
  <si>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</si>
  <si>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</si>
  <si>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</si>
  <si>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</si>
  <si>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</si>
  <si>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</si>
  <si>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</si>
  <si>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</si>
  <si>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</si>
  <si>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</si>
  <si>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</si>
  <si>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</si>
  <si>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</si>
  <si>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</si>
  <si>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</si>
  <si>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</si>
  <si>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</si>
  <si>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</si>
  <si>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</si>
  <si>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</si>
  <si>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</si>
  <si>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</si>
  <si>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</si>
  <si>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</si>
  <si>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</si>
  <si>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</si>
  <si>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</si>
  <si>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</si>
  <si>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</si>
  <si>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</si>
  <si>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</si>
  <si>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</si>
  <si>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</si>
  <si>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</si>
  <si>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</si>
  <si>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</si>
  <si>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</si>
  <si>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</si>
  <si>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</si>
  <si>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</si>
  <si>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</si>
  <si>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</si>
  <si>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</si>
  <si>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</si>
  <si>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</si>
  <si>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</si>
  <si>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</si>
  <si>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</si>
  <si>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</si>
  <si>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</si>
  <si>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</si>
  <si>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</si>
  <si>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</si>
  <si>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</si>
  <si>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</si>
  <si>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</si>
  <si>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</si>
  <si>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</si>
  <si>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</si>
  <si>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</si>
  <si>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</si>
  <si>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</si>
  <si>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</si>
  <si>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</si>
  <si>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</si>
  <si>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</si>
  <si>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</si>
  <si>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</si>
  <si>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</si>
  <si>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</si>
  <si>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</si>
  <si>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</si>
  <si>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</si>
  <si>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</si>
  <si>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</si>
  <si>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</si>
  <si>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</si>
  <si>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</si>
  <si>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</si>
  <si>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</si>
  <si>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</si>
  <si>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</si>
  <si>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</si>
  <si>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</si>
  <si>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</si>
  <si>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</si>
  <si>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</si>
  <si>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</si>
  <si>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</si>
  <si>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</si>
  <si>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</si>
  <si>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</si>
  <si>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</si>
  <si>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</si>
  <si>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</si>
  <si>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</si>
  <si>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</si>
  <si>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</si>
  <si>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</si>
  <si>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</si>
  <si>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</si>
  <si>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</si>
  <si>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</si>
  <si>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</si>
  <si>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</si>
  <si>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</si>
  <si>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</si>
  <si>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</si>
  <si>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</si>
  <si>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</si>
  <si>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</si>
  <si>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</si>
  <si>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</si>
  <si>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</si>
  <si>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</si>
  <si>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</si>
  <si>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</si>
  <si>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</si>
  <si>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</si>
  <si>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</si>
  <si>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</si>
  <si>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</si>
  <si>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</si>
  <si>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</si>
  <si>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</si>
  <si>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</si>
  <si>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</si>
  <si>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</si>
  <si>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</si>
  <si>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</si>
  <si>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</si>
  <si>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</si>
  <si>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</si>
  <si>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</si>
  <si>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</si>
  <si>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</si>
  <si>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</si>
  <si>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</si>
  <si>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</si>
  <si>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</si>
  <si>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</si>
  <si>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</si>
  <si>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</si>
  <si>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</si>
  <si>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</si>
  <si>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</si>
  <si>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</si>
  <si>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</si>
  <si>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</si>
  <si>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</si>
  <si>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</si>
  <si>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</si>
  <si>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</si>
  <si>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</si>
  <si>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</si>
  <si>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</si>
  <si>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</si>
  <si>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</si>
  <si>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</si>
  <si>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</si>
  <si>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</si>
  <si>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</si>
  <si>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</si>
  <si>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</si>
  <si>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</si>
  <si>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</si>
  <si>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</si>
  <si>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</si>
  <si>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</si>
  <si>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</si>
  <si>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</si>
  <si>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</si>
  <si>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</si>
  <si>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</si>
  <si>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</si>
  <si>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</si>
  <si>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</si>
  <si>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</si>
  <si>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</si>
  <si>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</si>
  <si>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</si>
  <si>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</si>
  <si>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</si>
  <si>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</si>
  <si>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</si>
  <si>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</si>
  <si>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</si>
  <si>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</si>
  <si>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</si>
  <si>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</si>
  <si>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</si>
  <si>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</si>
  <si>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</si>
  <si>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</si>
  <si>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</si>
  <si>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</si>
  <si>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</si>
  <si>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</si>
  <si>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</si>
  <si>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</si>
  <si>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</si>
  <si>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</si>
  <si>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</si>
  <si>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</si>
  <si>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</si>
  <si>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</si>
  <si>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</si>
  <si>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</si>
  <si>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</si>
  <si>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</si>
  <si>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</si>
  <si>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</si>
  <si>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</si>
  <si>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</si>
  <si>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</si>
  <si>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</si>
  <si>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</si>
  <si>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</si>
  <si>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</si>
  <si>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</si>
  <si>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</si>
  <si>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</si>
  <si>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</si>
  <si>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</si>
  <si>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</si>
  <si>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</si>
  <si>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</si>
  <si>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</si>
  <si>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</si>
  <si>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</si>
  <si>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</si>
  <si>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</si>
  <si>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</si>
  <si>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</si>
  <si>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</si>
  <si>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</si>
  <si>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</si>
  <si>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</si>
  <si>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</si>
  <si>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</si>
  <si>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</si>
  <si>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</si>
  <si>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</si>
  <si>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</si>
  <si>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</si>
  <si>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</si>
  <si>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</si>
  <si>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</si>
  <si>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</si>
  <si>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</si>
  <si>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</si>
  <si>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</si>
  <si>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</si>
  <si>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</si>
  <si>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</si>
  <si>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</si>
  <si>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</si>
  <si>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</si>
  <si>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</si>
  <si>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</si>
  <si>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</si>
  <si>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</si>
  <si>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</si>
  <si>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</si>
  <si>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</si>
  <si>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</si>
  <si>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</si>
  <si>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</si>
  <si>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</si>
  <si>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</si>
  <si>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</si>
  <si>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</si>
  <si>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</si>
  <si>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</si>
  <si>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</si>
  <si>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</si>
  <si>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</si>
  <si>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</si>
  <si>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</si>
  <si>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</si>
  <si>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</si>
  <si>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</si>
  <si>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</si>
  <si>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</si>
  <si>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</si>
  <si>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</si>
  <si>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</si>
  <si>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</si>
  <si>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</si>
  <si>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</si>
  <si>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</si>
  <si>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</si>
  <si>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</si>
  <si>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</si>
  <si>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</si>
  <si>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</si>
  <si>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</si>
  <si>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</si>
  <si>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</si>
  <si>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</si>
  <si>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</si>
  <si>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</si>
  <si>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</si>
  <si>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</si>
  <si>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</si>
  <si>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</si>
  <si>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</si>
  <si>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</si>
  <si>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</si>
  <si>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</si>
  <si>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</si>
  <si>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</si>
  <si>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</si>
  <si>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</si>
  <si>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</si>
  <si>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</si>
  <si>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</si>
  <si>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</si>
  <si>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</si>
  <si>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</si>
  <si>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</si>
  <si>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</si>
  <si>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</si>
  <si>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</si>
  <si>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</si>
  <si>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</si>
  <si>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</si>
  <si>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</si>
  <si>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</si>
  <si>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</si>
  <si>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</si>
  <si>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</si>
  <si>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</si>
  <si>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</si>
  <si>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</si>
  <si>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</si>
  <si>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</si>
  <si>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</si>
  <si>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</si>
  <si>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</si>
  <si>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</si>
  <si>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</si>
  <si>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</si>
  <si>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</si>
  <si>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</si>
  <si>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</si>
  <si>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</si>
  <si>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</si>
  <si>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</si>
  <si>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</si>
  <si>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</si>
  <si>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</si>
  <si>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</si>
  <si>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</si>
  <si>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</si>
  <si>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</si>
  <si>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</si>
  <si>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</si>
  <si>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</si>
  <si>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</si>
  <si>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</si>
  <si>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</si>
  <si>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</si>
  <si>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</si>
  <si>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</si>
  <si>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</si>
  <si>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</si>
  <si>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</si>
  <si>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</si>
  <si>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</si>
  <si>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</si>
  <si>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</si>
  <si>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</si>
  <si>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</si>
  <si>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</si>
  <si>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</si>
  <si>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</si>
  <si>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</si>
  <si>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</si>
  <si>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</si>
  <si>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</si>
  <si>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</si>
  <si>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</si>
  <si>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</si>
  <si>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</si>
  <si>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</si>
  <si>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</si>
  <si>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</si>
  <si>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</si>
  <si>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</si>
  <si>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</si>
  <si>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</si>
  <si>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</si>
  <si>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</si>
  <si>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</si>
  <si>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</si>
  <si>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</si>
  <si>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</si>
  <si>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</si>
  <si>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</si>
  <si>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</si>
  <si>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</si>
  <si>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</si>
  <si>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</si>
  <si>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</si>
  <si>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</si>
  <si>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</si>
  <si>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</si>
  <si>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</si>
  <si>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</si>
  <si>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</si>
  <si>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</si>
  <si>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</si>
  <si>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</si>
  <si>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</si>
  <si>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</si>
  <si>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</si>
  <si>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</si>
  <si>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</si>
  <si>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</si>
  <si>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</si>
  <si>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</si>
  <si>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</si>
  <si>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</si>
  <si>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</si>
  <si>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</si>
  <si>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</si>
  <si>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</si>
  <si>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</si>
  <si>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</si>
  <si>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</si>
  <si>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</si>
  <si>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</si>
  <si>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</si>
  <si>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</si>
  <si>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</si>
  <si>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</si>
  <si>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</si>
  <si>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</si>
  <si>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</si>
  <si>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</si>
  <si>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</si>
  <si>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</si>
  <si>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</si>
  <si>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</si>
  <si>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</si>
  <si>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</si>
  <si>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</si>
  <si>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</si>
  <si>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</si>
  <si>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</si>
  <si>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</si>
  <si>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</si>
  <si>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</si>
  <si>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</si>
  <si>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</si>
  <si>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</si>
  <si>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</si>
  <si>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</si>
  <si>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</si>
  <si>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</si>
  <si>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</si>
  <si>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</si>
  <si>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</si>
  <si>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</si>
  <si>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</si>
  <si>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</si>
  <si>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</si>
  <si>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</si>
  <si>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</si>
  <si>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</si>
  <si>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</si>
  <si>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</si>
  <si>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</si>
  <si>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</si>
  <si>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</si>
  <si>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</si>
  <si>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</si>
  <si>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</si>
  <si>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</si>
  <si>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</si>
  <si>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</si>
  <si>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</si>
  <si>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</si>
  <si>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</si>
  <si>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</si>
  <si>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</si>
  <si>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</si>
  <si>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</si>
  <si>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</si>
  <si>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</si>
  <si>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</si>
  <si>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</si>
  <si>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</si>
  <si>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</si>
  <si>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</si>
  <si>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</si>
  <si>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</si>
  <si>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</si>
  <si>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</si>
  <si>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</si>
  <si>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</si>
  <si>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</si>
  <si>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</si>
  <si>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</si>
  <si>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</si>
  <si>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</si>
  <si>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</si>
  <si>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</si>
  <si>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</si>
  <si>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</si>
  <si>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</si>
  <si>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</si>
  <si>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</si>
  <si>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</si>
  <si>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</si>
  <si>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</si>
  <si>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</si>
  <si>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</si>
  <si>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</si>
  <si>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</si>
  <si>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</si>
  <si>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</si>
  <si>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</si>
  <si>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</si>
  <si>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</si>
  <si>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</si>
  <si>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</si>
  <si>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</si>
  <si>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</si>
  <si>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</si>
  <si>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</si>
  <si>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</si>
  <si>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</si>
  <si>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</si>
  <si>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</si>
  <si>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</si>
  <si>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</si>
  <si>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</si>
  <si>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</si>
  <si>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</si>
  <si>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</si>
  <si>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</si>
  <si>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</si>
  <si>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</si>
  <si>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</si>
  <si>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</si>
  <si>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</si>
  <si>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</si>
  <si>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</si>
  <si>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</si>
  <si>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</si>
  <si>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</si>
  <si>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</si>
  <si>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</si>
  <si>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</si>
  <si>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</si>
  <si>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</si>
  <si>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</si>
  <si>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</si>
  <si>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</si>
  <si>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</si>
  <si>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</si>
  <si>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</si>
  <si>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</si>
  <si>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</si>
  <si>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</si>
  <si>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</si>
  <si>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</si>
  <si>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</si>
  <si>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</si>
  <si>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</si>
  <si>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</si>
  <si>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</si>
  <si>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</si>
  <si>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</si>
  <si>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</si>
  <si>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</si>
  <si>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</si>
  <si>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</si>
  <si>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</si>
  <si>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</si>
  <si>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</si>
  <si>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</si>
  <si>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</si>
  <si>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</si>
  <si>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</si>
  <si>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</si>
  <si>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</si>
  <si>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</si>
  <si>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</si>
  <si>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</si>
  <si>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</si>
  <si>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</si>
  <si>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</si>
  <si>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</si>
  <si>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</si>
  <si>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</si>
  <si>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</si>
  <si>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</si>
  <si>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</si>
  <si>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</si>
  <si>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</si>
  <si>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</si>
  <si>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</si>
  <si>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</si>
  <si>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</si>
  <si>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</si>
  <si>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</si>
  <si>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</si>
  <si>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</si>
  <si>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</si>
  <si>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</si>
  <si>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</si>
  <si>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</si>
  <si>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</si>
  <si>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</si>
  <si>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</si>
  <si>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</si>
  <si>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</si>
  <si>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</si>
  <si>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</si>
  <si>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</si>
  <si>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</si>
  <si>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</si>
  <si>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</si>
  <si>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</si>
  <si>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</si>
  <si>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</si>
  <si>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</si>
  <si>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</si>
  <si>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</si>
  <si>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</si>
  <si>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</si>
  <si>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</si>
  <si>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</si>
  <si>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</si>
  <si>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</si>
  <si>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</si>
  <si>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</si>
  <si>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</si>
  <si>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</si>
  <si>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</si>
  <si>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</si>
  <si>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</si>
  <si>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</si>
  <si>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</si>
  <si>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</si>
  <si>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</si>
  <si>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</si>
  <si>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</si>
  <si>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</si>
  <si>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</si>
  <si>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</si>
  <si>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</si>
  <si>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</si>
  <si>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</si>
  <si>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</si>
  <si>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</si>
  <si>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</si>
  <si>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</si>
  <si>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</si>
  <si>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</si>
  <si>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</si>
  <si>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</si>
  <si>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</si>
  <si>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</si>
  <si>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</si>
  <si>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</si>
  <si>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</si>
  <si>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</si>
  <si>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</si>
  <si>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</si>
  <si>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</si>
  <si>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</si>
  <si>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</si>
  <si>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</si>
  <si>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</si>
  <si>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</si>
  <si>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</si>
  <si>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</si>
  <si>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</si>
  <si>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</si>
  <si>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</si>
  <si>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</si>
  <si>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</si>
  <si>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</si>
  <si>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</si>
  <si>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</si>
  <si>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</si>
  <si>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</si>
  <si>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</si>
  <si>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</si>
  <si>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</si>
  <si>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</si>
  <si>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</si>
  <si>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</si>
  <si>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</si>
  <si>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</si>
  <si>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</si>
  <si>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</si>
  <si>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</si>
  <si>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</si>
  <si>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</si>
  <si>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</si>
  <si>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</si>
  <si>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</si>
  <si>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</si>
  <si>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</si>
  <si>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</si>
  <si>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</si>
  <si>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</si>
  <si>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</si>
  <si>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</si>
  <si>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</si>
  <si>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</si>
  <si>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</si>
  <si>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</si>
  <si>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</si>
  <si>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</si>
  <si>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</si>
  <si>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</si>
  <si>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</si>
  <si>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</si>
  <si>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</si>
  <si>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</si>
  <si>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</si>
  <si>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</si>
  <si>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</si>
  <si>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</si>
  <si>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</si>
  <si>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</si>
  <si>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</si>
  <si>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</si>
  <si>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</si>
  <si>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</si>
  <si>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</si>
  <si>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</si>
  <si>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</si>
  <si>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</si>
  <si>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</si>
  <si>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</si>
  <si>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</si>
  <si>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</si>
  <si>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</si>
  <si>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</si>
  <si>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</si>
  <si>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</si>
  <si>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</si>
  <si>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</si>
  <si>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</si>
  <si>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</si>
  <si>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</si>
  <si>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</si>
  <si>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</si>
  <si>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</si>
  <si>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</si>
  <si>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</si>
  <si>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</si>
  <si>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</si>
  <si>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</si>
  <si>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</si>
  <si>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</si>
  <si>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</si>
  <si>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</si>
  <si>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</si>
  <si>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</si>
  <si>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</si>
  <si>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</si>
  <si>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</si>
  <si>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</si>
  <si>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</si>
  <si>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</si>
  <si>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</si>
  <si>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</si>
  <si>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</si>
  <si>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</si>
  <si>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</si>
  <si>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</si>
  <si>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</si>
  <si>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</si>
  <si>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</si>
  <si>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</si>
  <si>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</si>
  <si>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</si>
  <si>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</si>
  <si>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</si>
  <si>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</si>
  <si>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</si>
  <si>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</si>
  <si>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</si>
  <si>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</si>
  <si>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</si>
  <si>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</si>
  <si>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</si>
  <si>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</si>
  <si>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</si>
  <si>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</si>
  <si>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</si>
  <si>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</si>
  <si>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</si>
  <si>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</si>
  <si>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</si>
  <si>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</si>
  <si>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</si>
  <si>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</si>
  <si>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</si>
  <si>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</si>
  <si>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</si>
  <si>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</si>
  <si>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</si>
  <si>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</si>
  <si>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</si>
  <si>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</si>
  <si>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</si>
  <si>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</si>
  <si>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</si>
  <si>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</si>
  <si>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</si>
  <si>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</si>
  <si>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</si>
  <si>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</si>
  <si>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</si>
  <si>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</si>
  <si>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</si>
  <si>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</si>
  <si>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</si>
  <si>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</si>
  <si>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</si>
  <si>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</si>
  <si>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</si>
  <si>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</si>
  <si>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</si>
  <si>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</si>
  <si>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</si>
  <si>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</si>
  <si>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</si>
  <si>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</si>
  <si>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</si>
  <si>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</si>
  <si>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</si>
  <si>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</si>
  <si>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</si>
  <si>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</si>
  <si>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</si>
  <si>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</si>
  <si>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</si>
  <si>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</si>
  <si>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</si>
  <si>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</si>
  <si>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</si>
  <si>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</si>
  <si>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</si>
  <si>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</si>
  <si>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</si>
  <si>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</si>
  <si>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</si>
  <si>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</si>
  <si>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</si>
  <si>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</si>
  <si>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</si>
  <si>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</si>
  <si>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</si>
  <si>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</si>
  <si>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</si>
  <si>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</si>
  <si>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</si>
  <si>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</si>
  <si>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</si>
  <si>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</si>
  <si>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</si>
  <si>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</si>
  <si>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</si>
  <si>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</si>
  <si>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</si>
  <si>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</si>
  <si>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</si>
  <si>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</si>
  <si>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</si>
  <si>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</si>
  <si>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</si>
  <si>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</si>
  <si>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</si>
  <si>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</si>
  <si>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</si>
  <si>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</si>
  <si>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</si>
  <si>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</si>
  <si>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</si>
  <si>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</si>
  <si>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</si>
  <si>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</si>
  <si>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</si>
  <si>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</si>
  <si>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</si>
  <si>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</si>
  <si>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</si>
  <si>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</si>
  <si>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</si>
  <si>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</si>
  <si>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</si>
  <si>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</si>
  <si>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</si>
  <si>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</si>
  <si>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</si>
  <si>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</si>
  <si>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</si>
  <si>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</si>
  <si>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</si>
  <si>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</si>
  <si>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</si>
  <si>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</si>
  <si>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</si>
  <si>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</si>
  <si>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</si>
  <si>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</si>
  <si>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</si>
  <si>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</si>
  <si>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</si>
  <si>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</si>
  <si>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</si>
  <si>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</si>
  <si>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</si>
  <si>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</si>
  <si>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</si>
  <si>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</si>
  <si>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</si>
  <si>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</si>
  <si>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</si>
  <si>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</si>
  <si>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</si>
  <si>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</si>
  <si>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</si>
  <si>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</si>
  <si>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</si>
  <si>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</si>
  <si>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</si>
  <si>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</si>
  <si>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</si>
  <si>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</si>
  <si>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</si>
  <si>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</si>
  <si>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</si>
  <si>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</si>
  <si>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</si>
  <si>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</si>
  <si>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</si>
  <si>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</si>
  <si>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</si>
  <si>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</si>
  <si>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</si>
  <si>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</si>
  <si>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</si>
  <si>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</si>
  <si>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</si>
  <si>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</si>
  <si>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</si>
  <si>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</si>
  <si>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</si>
  <si>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</si>
  <si>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</si>
  <si>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</si>
  <si>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</si>
  <si>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</si>
  <si>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</si>
  <si>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</si>
  <si>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</si>
  <si>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</si>
  <si>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</si>
  <si>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</si>
  <si>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</si>
  <si>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</si>
  <si>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</si>
  <si>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</si>
  <si>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</si>
  <si>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</si>
  <si>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</si>
  <si>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</si>
  <si>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</si>
  <si>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</si>
  <si>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</si>
  <si>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</si>
  <si>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</si>
  <si>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</si>
  <si>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</si>
  <si>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</si>
  <si>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</si>
  <si>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</si>
  <si>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</si>
  <si>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</si>
  <si>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</si>
  <si>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</si>
  <si>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</si>
  <si>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</si>
  <si>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</si>
  <si>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</si>
  <si>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</si>
  <si>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</si>
  <si>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</si>
  <si>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</si>
  <si>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</si>
  <si>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</si>
  <si>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</si>
  <si>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</si>
  <si>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</si>
  <si>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</si>
  <si>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</si>
  <si>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</si>
  <si>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</si>
  <si>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</si>
  <si>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</si>
  <si>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</si>
  <si>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</si>
  <si>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</si>
  <si>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</si>
  <si>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</si>
  <si>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</si>
  <si>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</si>
  <si>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</si>
  <si>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</si>
  <si>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</si>
  <si>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</si>
  <si>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</si>
  <si>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</si>
  <si>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</si>
  <si>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</si>
  <si>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</si>
  <si>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</si>
  <si>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</si>
  <si>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</si>
  <si>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</si>
  <si>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</si>
  <si>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</si>
  <si>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</si>
  <si>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</si>
  <si>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</si>
  <si>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</si>
  <si>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</si>
  <si>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</si>
  <si>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</si>
  <si>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</si>
  <si>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</si>
  <si>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</si>
  <si>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</si>
  <si>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</si>
  <si>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</si>
  <si>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</si>
  <si>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</si>
  <si>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</si>
  <si>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</si>
  <si>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</si>
  <si>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</si>
  <si>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</si>
  <si>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</si>
  <si>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</si>
  <si>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</si>
  <si>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</si>
  <si>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</si>
  <si>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</si>
  <si>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</si>
  <si>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</si>
  <si>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</si>
  <si>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</si>
  <si>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</si>
  <si>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</si>
  <si>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</si>
  <si>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</si>
  <si>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</si>
  <si>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</si>
  <si>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</si>
  <si>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</si>
  <si>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</si>
  <si>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</si>
  <si>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</si>
  <si>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</si>
  <si>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</si>
  <si>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</si>
  <si>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</si>
  <si>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</si>
  <si>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</si>
  <si>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</si>
  <si>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</si>
  <si>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</si>
  <si>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</si>
  <si>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</si>
  <si>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</si>
  <si>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</si>
  <si>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</si>
  <si>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</si>
  <si>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</si>
  <si>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</si>
  <si>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</si>
  <si>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</si>
  <si>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</si>
  <si>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</si>
  <si>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</si>
  <si>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</si>
  <si>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</si>
  <si>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</si>
  <si>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</si>
  <si>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</si>
  <si>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</si>
  <si>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</si>
  <si>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</si>
  <si>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</si>
  <si>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</si>
  <si>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</si>
  <si>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</si>
  <si>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</si>
  <si>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</si>
  <si>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</si>
  <si>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</si>
  <si>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</si>
  <si>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</si>
  <si>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</si>
  <si>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</si>
  <si>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</si>
  <si>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</si>
  <si>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</si>
  <si>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</si>
  <si>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</si>
  <si>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</si>
  <si>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</si>
  <si>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</si>
  <si>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</si>
  <si>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</si>
  <si>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</si>
  <si>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</si>
  <si>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</si>
  <si>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</si>
  <si>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</si>
  <si>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</si>
  <si>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</si>
  <si>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</si>
  <si>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</si>
  <si>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</si>
  <si>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</si>
  <si>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</si>
  <si>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</si>
  <si>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</si>
  <si>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</si>
  <si>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</si>
  <si>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</si>
  <si>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</si>
  <si>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</si>
  <si>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</si>
  <si>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</si>
  <si>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</si>
  <si>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</si>
  <si>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</si>
  <si>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</si>
  <si>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</si>
  <si>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</si>
  <si>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</si>
  <si>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</si>
  <si>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</si>
  <si>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</si>
  <si>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</si>
  <si>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</si>
  <si>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</si>
  <si>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</si>
  <si>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</si>
  <si>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</si>
  <si>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</si>
  <si>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</si>
  <si>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</si>
  <si>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</si>
  <si>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</si>
  <si>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</si>
  <si>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</si>
  <si>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</si>
  <si>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</si>
  <si>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</si>
  <si>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</si>
  <si>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</si>
  <si>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</si>
  <si>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</si>
  <si>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</si>
  <si>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</si>
  <si>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</si>
  <si>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</si>
  <si>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</si>
  <si>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</si>
  <si>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</si>
  <si>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</si>
  <si>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</si>
  <si>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</si>
  <si>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</si>
  <si>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</si>
  <si>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</si>
  <si>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</si>
  <si>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</si>
  <si>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</si>
  <si>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</si>
  <si>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</si>
  <si>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</si>
  <si>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</si>
  <si>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</si>
  <si>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</si>
  <si>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</si>
  <si>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</si>
  <si>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</si>
  <si>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</si>
  <si>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</si>
  <si>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</si>
  <si>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</si>
  <si>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</si>
  <si>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</si>
  <si>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</si>
  <si>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</si>
  <si>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</si>
  <si>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</si>
  <si>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</si>
  <si>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</si>
  <si>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</si>
  <si>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</si>
  <si>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</si>
  <si>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</si>
  <si>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</si>
  <si>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</si>
  <si>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</si>
  <si>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</si>
  <si>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</si>
  <si>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</si>
  <si>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</si>
  <si>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</si>
  <si>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</si>
  <si>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</si>
  <si>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</si>
  <si>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</si>
  <si>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</si>
  <si>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</si>
  <si>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</si>
  <si>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</si>
  <si>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</si>
  <si>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</si>
  <si>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</si>
  <si>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</si>
  <si>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</si>
  <si>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</si>
  <si>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</si>
  <si>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</si>
  <si>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</si>
  <si>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</si>
  <si>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</si>
  <si>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</si>
  <si>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</si>
  <si>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</si>
  <si>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</si>
  <si>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</si>
  <si>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</si>
  <si>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</si>
  <si>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</si>
  <si>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</si>
  <si>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</si>
  <si>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</si>
  <si>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</si>
  <si>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</si>
  <si>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</si>
  <si>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</si>
  <si>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</si>
  <si>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</si>
  <si>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</si>
  <si>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</si>
  <si>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</si>
  <si>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</si>
  <si>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</si>
  <si>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</si>
  <si>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</si>
  <si>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</si>
  <si>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</si>
  <si>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</si>
  <si>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</si>
  <si>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</si>
  <si>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</si>
  <si>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</si>
  <si>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</si>
  <si>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</si>
  <si>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</si>
  <si>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</si>
  <si>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</si>
  <si>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</si>
  <si>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</si>
  <si>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</si>
  <si>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</si>
  <si>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</si>
  <si>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</si>
  <si>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</si>
  <si>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</si>
  <si>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</si>
  <si>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</si>
  <si>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</si>
  <si>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</si>
  <si>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</si>
  <si>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</si>
  <si>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</si>
  <si>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</si>
  <si>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</si>
  <si>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</si>
  <si>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</si>
  <si>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</si>
  <si>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</si>
  <si>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</si>
  <si>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</si>
  <si>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</si>
  <si>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</si>
  <si>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</si>
  <si>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</si>
  <si>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</si>
  <si>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</si>
  <si>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</si>
  <si>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</si>
  <si>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</si>
  <si>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</si>
  <si>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</si>
  <si>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</si>
  <si>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</si>
  <si>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</si>
  <si>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</si>
  <si>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</si>
  <si>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</si>
  <si>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</si>
  <si>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</si>
  <si>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</si>
  <si>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</si>
  <si>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</si>
  <si>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</si>
  <si>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</si>
  <si>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</si>
  <si>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</si>
  <si>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</si>
  <si>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</si>
  <si>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</si>
  <si>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</si>
  <si>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</si>
  <si>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</si>
  <si>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</si>
  <si>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</si>
  <si>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</si>
  <si>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</si>
  <si>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</si>
  <si>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</si>
  <si>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</si>
  <si>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</si>
  <si>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</si>
  <si>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</si>
  <si>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</si>
  <si>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</si>
  <si>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</si>
  <si>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</si>
  <si>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</si>
  <si>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</si>
  <si>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</si>
  <si>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</si>
  <si>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</si>
  <si>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</si>
  <si>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</si>
  <si>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</si>
  <si>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</si>
  <si>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</si>
  <si>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</si>
  <si>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</si>
  <si>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</si>
  <si>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</si>
  <si>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</si>
  <si>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</si>
  <si>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</si>
  <si>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</si>
  <si>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</si>
  <si>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</si>
  <si>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</si>
  <si>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</si>
  <si>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</si>
  <si>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</si>
  <si>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</si>
  <si>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</si>
  <si>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</si>
  <si>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</si>
  <si>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</si>
  <si>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</si>
  <si>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</si>
  <si>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</si>
  <si>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</si>
  <si>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</si>
  <si>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</si>
  <si>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</si>
  <si>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</si>
  <si>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</si>
  <si>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</si>
  <si>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</si>
  <si>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</si>
  <si>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</si>
  <si>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</si>
  <si>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</si>
  <si>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</si>
  <si>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</si>
  <si>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</si>
  <si>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</si>
  <si>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</si>
  <si>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</si>
  <si>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</si>
  <si>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</si>
  <si>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</si>
  <si>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</si>
  <si>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</si>
  <si>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</si>
  <si>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</si>
  <si>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</si>
  <si>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</si>
  <si>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</si>
  <si>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</si>
  <si>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</si>
  <si>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</si>
  <si>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</si>
  <si>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</si>
  <si>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</si>
  <si>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</si>
  <si>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</si>
  <si>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</si>
  <si>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</si>
  <si>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</si>
  <si>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</si>
  <si>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</si>
  <si>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</si>
  <si>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</si>
  <si>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</si>
  <si>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</si>
  <si>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</si>
  <si>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</si>
  <si>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</si>
  <si>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</si>
  <si>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</si>
  <si>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</si>
  <si>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</si>
  <si>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</si>
  <si>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</si>
  <si>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</si>
  <si>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</si>
  <si>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</si>
  <si>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</si>
  <si>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</si>
  <si>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</si>
  <si>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</si>
  <si>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</si>
  <si>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</si>
  <si>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</si>
  <si>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</si>
  <si>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</si>
  <si>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</si>
  <si>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</si>
  <si>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</si>
  <si>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</si>
  <si>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</si>
  <si>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</si>
  <si>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</si>
  <si>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</si>
  <si>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</si>
  <si>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</si>
  <si>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</si>
  <si>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</si>
  <si>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</si>
  <si>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</si>
  <si>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</si>
  <si>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</si>
  <si>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</si>
  <si>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</si>
  <si>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</si>
  <si>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</si>
  <si>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</si>
  <si>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</si>
  <si>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</si>
  <si>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</si>
  <si>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</si>
  <si>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</si>
  <si>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</si>
  <si>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</si>
  <si>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</si>
  <si>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</si>
  <si>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</si>
  <si>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</si>
  <si>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</si>
  <si>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</si>
  <si>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</si>
  <si>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</si>
  <si>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</si>
  <si>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</si>
  <si>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</si>
  <si>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</si>
  <si>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</si>
  <si>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</si>
  <si>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</si>
  <si>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</si>
  <si>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</si>
  <si>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</si>
  <si>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</si>
  <si>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</si>
  <si>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</si>
  <si>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</si>
  <si>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</si>
  <si>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</si>
  <si>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</si>
  <si>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</si>
  <si>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</si>
  <si>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</si>
  <si>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</si>
  <si>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</si>
  <si>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</si>
  <si>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</si>
  <si>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</si>
  <si>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</si>
  <si>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</si>
  <si>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</si>
  <si>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</si>
  <si>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</si>
  <si>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</si>
  <si>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</si>
  <si>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</si>
  <si>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</si>
  <si>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</si>
  <si>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</si>
  <si>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</si>
  <si>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</si>
  <si>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</si>
  <si>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</si>
  <si>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</si>
  <si>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</si>
  <si>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</si>
  <si>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</si>
  <si>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</si>
  <si>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</si>
  <si>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</si>
  <si>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</si>
  <si>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</si>
  <si>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</si>
  <si>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</si>
  <si>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</si>
  <si>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</si>
  <si>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</si>
  <si>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</si>
  <si>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</si>
  <si>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</si>
  <si>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</si>
  <si>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</si>
  <si>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</si>
  <si>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</si>
  <si>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</si>
  <si>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</si>
  <si>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</si>
  <si>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</si>
  <si>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</si>
  <si>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</si>
  <si>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</si>
  <si>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</si>
  <si>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</si>
  <si>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</si>
  <si>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</si>
  <si>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</si>
  <si>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</si>
  <si>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</si>
  <si>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</si>
  <si>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</si>
  <si>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</si>
  <si>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</si>
  <si>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</si>
  <si>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</si>
  <si>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</si>
  <si>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</si>
  <si>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</si>
  <si>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</si>
  <si>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</si>
  <si>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</si>
  <si>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</si>
  <si>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</si>
  <si>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</si>
  <si>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</si>
  <si>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</si>
  <si>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</si>
  <si>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</si>
  <si>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</si>
  <si>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</si>
  <si>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</si>
  <si>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</si>
  <si>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</si>
  <si>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</si>
  <si>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</si>
  <si>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</si>
  <si>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</si>
  <si>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</si>
  <si>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</si>
  <si>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</si>
  <si>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</si>
  <si>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</si>
  <si>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</si>
  <si>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</si>
  <si>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</si>
  <si>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</si>
  <si>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</si>
  <si>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</si>
  <si>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</si>
  <si>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</si>
  <si>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</si>
  <si>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</si>
  <si>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</si>
  <si>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</si>
  <si>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</si>
  <si>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</si>
  <si>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</si>
  <si>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</si>
  <si>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</si>
  <si>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</si>
  <si>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</si>
  <si>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</si>
  <si>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</si>
  <si>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</si>
  <si>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</si>
  <si>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</si>
  <si>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</si>
  <si>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</si>
  <si>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</si>
  <si>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</si>
  <si>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</si>
  <si>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</si>
  <si>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</si>
  <si>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</si>
  <si>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</si>
  <si>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</si>
  <si>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</si>
  <si>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</si>
  <si>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</si>
  <si>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</si>
  <si>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</si>
  <si>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</si>
  <si>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</si>
  <si>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</si>
  <si>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</si>
  <si>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</si>
  <si>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</si>
  <si>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</si>
  <si>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</si>
  <si>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</si>
  <si>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</si>
  <si>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</si>
  <si>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</si>
  <si>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</si>
  <si>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</si>
  <si>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</si>
  <si>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</si>
  <si>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</si>
  <si>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</si>
  <si>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</si>
  <si>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</si>
  <si>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</si>
  <si>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</si>
  <si>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</si>
  <si>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</si>
  <si>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</si>
  <si>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</si>
  <si>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</si>
  <si>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</si>
  <si>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</si>
  <si>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</si>
  <si>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</si>
  <si>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</si>
  <si>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</si>
  <si>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</si>
  <si>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</si>
  <si>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</si>
  <si>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</si>
  <si>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</si>
  <si>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</si>
  <si>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</si>
  <si>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</si>
  <si>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</si>
  <si>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</si>
  <si>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</si>
  <si>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</si>
  <si>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</si>
  <si>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</si>
  <si>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</si>
  <si>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</si>
  <si>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</si>
  <si>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</si>
  <si>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</si>
  <si>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</si>
  <si>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</si>
  <si>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</si>
  <si>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</si>
  <si>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</si>
  <si>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</si>
  <si>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</si>
  <si>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</si>
  <si>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</si>
  <si>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</si>
  <si>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</si>
  <si>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</si>
  <si>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</si>
  <si>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</si>
  <si>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</si>
  <si>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</si>
  <si>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</si>
  <si>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</si>
  <si>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</si>
  <si>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</si>
  <si>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</si>
  <si>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</si>
  <si>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</si>
  <si>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</si>
  <si>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</si>
  <si>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</si>
  <si>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</si>
  <si>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</si>
  <si>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</si>
  <si>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</si>
  <si>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</si>
  <si>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</si>
  <si>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</si>
  <si>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</si>
  <si>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</si>
  <si>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</si>
  <si>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</si>
  <si>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</si>
  <si>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</si>
  <si>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</si>
  <si>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</si>
  <si>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</si>
  <si>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</si>
  <si>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</si>
  <si>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</si>
  <si>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</si>
  <si>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</si>
  <si>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</si>
  <si>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</si>
  <si>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</si>
  <si>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</si>
  <si>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</si>
  <si>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</si>
  <si>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</si>
  <si>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</si>
  <si>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</si>
  <si>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</si>
  <si>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</si>
  <si>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</si>
  <si>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</si>
  <si>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</si>
  <si>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</si>
  <si>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</si>
  <si>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</si>
  <si>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</si>
  <si>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</si>
  <si>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</si>
  <si>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</si>
  <si>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</si>
  <si>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</si>
  <si>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</si>
  <si>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</si>
  <si>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</si>
  <si>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</si>
  <si>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</si>
  <si>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</si>
  <si>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</si>
  <si>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</si>
  <si>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</si>
  <si>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</si>
  <si>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</si>
  <si>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</si>
  <si>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</si>
  <si>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</si>
  <si>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</si>
  <si>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</si>
  <si>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</si>
  <si>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</si>
  <si>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</si>
  <si>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</si>
  <si>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</si>
  <si>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</si>
  <si>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</si>
  <si>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</si>
  <si>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</si>
  <si>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</si>
  <si>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</si>
  <si>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</si>
  <si>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</si>
  <si>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</si>
  <si>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</si>
  <si>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</si>
  <si>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</si>
  <si>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</si>
  <si>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</si>
  <si>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</si>
  <si>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</si>
  <si>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</si>
  <si>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</si>
  <si>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</si>
  <si>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</si>
  <si>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</si>
  <si>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</si>
  <si>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</si>
  <si>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</si>
  <si>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</si>
  <si>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</si>
  <si>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</si>
  <si>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</si>
  <si>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</si>
  <si>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</si>
  <si>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</si>
  <si>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</si>
  <si>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</si>
  <si>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</si>
  <si>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</si>
  <si>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</si>
  <si>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</si>
  <si>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</si>
  <si>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</si>
  <si>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</si>
  <si>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</si>
  <si>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</si>
  <si>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</si>
  <si>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</si>
  <si>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</si>
  <si>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</si>
  <si>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</si>
  <si>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</si>
  <si>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</si>
  <si>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</si>
  <si>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</si>
  <si>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</si>
  <si>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</si>
  <si>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</si>
  <si>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</si>
  <si>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</si>
  <si>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</si>
  <si>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</si>
  <si>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</si>
  <si>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</si>
  <si>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</si>
  <si>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</si>
  <si>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</si>
  <si>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</si>
  <si>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</si>
  <si>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</si>
  <si>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</si>
  <si>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</si>
  <si>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</si>
  <si>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</si>
  <si>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</si>
  <si>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</si>
  <si>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</si>
  <si>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</si>
  <si>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</si>
  <si>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</si>
  <si>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</si>
  <si>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</si>
  <si>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</si>
  <si>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</si>
  <si>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</si>
  <si>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</si>
  <si>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</si>
  <si>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</si>
  <si>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</si>
  <si>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</si>
  <si>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</si>
  <si>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</si>
  <si>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</si>
  <si>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</si>
  <si>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</si>
  <si>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</si>
  <si>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</si>
  <si>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</si>
  <si>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</si>
  <si>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</si>
  <si>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</si>
  <si>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</si>
  <si>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</si>
  <si>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</si>
  <si>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</si>
  <si>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</si>
  <si>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</si>
  <si>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</si>
  <si>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</si>
  <si>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</si>
  <si>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</si>
  <si>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</si>
  <si>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</si>
  <si>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</si>
  <si>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</si>
  <si>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</si>
  <si>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</si>
  <si>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</si>
  <si>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</si>
  <si>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</si>
  <si>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</si>
  <si>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</si>
  <si>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</si>
  <si>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</si>
  <si>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</si>
  <si>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</si>
  <si>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</si>
  <si>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</si>
  <si>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</si>
  <si>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</si>
  <si>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</si>
  <si>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</si>
  <si>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</si>
  <si>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</si>
  <si>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</si>
  <si>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</si>
  <si>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</si>
  <si>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</si>
  <si>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</si>
  <si>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</si>
  <si>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</si>
  <si>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</si>
  <si>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</si>
  <si>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</si>
  <si>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</si>
  <si>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</si>
  <si>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</si>
  <si>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</si>
  <si>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</si>
  <si>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</si>
  <si>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</si>
  <si>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</si>
  <si>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</si>
  <si>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</si>
  <si>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</si>
  <si>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</si>
  <si>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</si>
  <si>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</si>
  <si>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</si>
  <si>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</si>
  <si>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</si>
  <si>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</si>
  <si>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</si>
  <si>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</si>
  <si>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</si>
  <si>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</si>
  <si>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</si>
  <si>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</si>
  <si>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</si>
  <si>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</si>
  <si>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</si>
  <si>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</si>
  <si>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</si>
  <si>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</si>
  <si>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</si>
  <si>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</si>
  <si>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</si>
  <si>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</si>
  <si>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</si>
  <si>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</si>
  <si>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</si>
  <si>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</si>
  <si>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</si>
  <si>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</si>
  <si>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</si>
  <si>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</si>
  <si>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</si>
  <si>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</si>
  <si>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</si>
  <si>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</si>
  <si>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</si>
  <si>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</si>
  <si>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</si>
  <si>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</si>
  <si>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</si>
  <si>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</si>
  <si>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</si>
  <si>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</si>
  <si>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</si>
  <si>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</si>
  <si>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</si>
  <si>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</si>
  <si>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</si>
  <si>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</si>
  <si>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</si>
  <si>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</si>
  <si>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</si>
  <si>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</si>
  <si>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</si>
  <si>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</si>
  <si>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</si>
  <si>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</si>
  <si>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</si>
  <si>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</si>
  <si>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</si>
  <si>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</si>
  <si>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</si>
  <si>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</si>
  <si>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</si>
  <si>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</si>
  <si>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</si>
  <si>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</si>
  <si>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</si>
  <si>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</si>
  <si>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</si>
  <si>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</si>
  <si>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</si>
  <si>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</si>
  <si>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</si>
  <si>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</si>
  <si>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</si>
  <si>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</si>
  <si>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</si>
  <si>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</si>
  <si>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</si>
  <si>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</si>
  <si>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</si>
  <si>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</si>
  <si>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</si>
  <si>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</si>
  <si>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</si>
  <si>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</si>
  <si>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</si>
  <si>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</si>
  <si>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</si>
  <si>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</si>
  <si>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</si>
  <si>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</si>
  <si>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</si>
  <si>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</si>
  <si>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</si>
  <si>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</si>
  <si>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</si>
  <si>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</si>
  <si>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</si>
  <si>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</si>
  <si>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</si>
  <si>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</si>
  <si>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</si>
  <si>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</si>
  <si>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</si>
  <si>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</si>
  <si>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</si>
  <si>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</si>
  <si>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</si>
  <si>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</si>
  <si>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</si>
  <si>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</si>
  <si>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</si>
  <si>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</si>
  <si>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</si>
  <si>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</si>
  <si>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</si>
  <si>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</si>
  <si>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</si>
  <si>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</si>
  <si>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</si>
  <si>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</si>
  <si>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</si>
  <si>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</si>
  <si>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</si>
  <si>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</si>
  <si>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</si>
  <si>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</si>
  <si>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</si>
  <si>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</si>
  <si>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</si>
  <si>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</si>
  <si>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</si>
  <si>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</si>
  <si>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</si>
  <si>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</si>
  <si>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</si>
  <si>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</si>
  <si>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</si>
  <si>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</si>
  <si>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</si>
  <si>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</si>
  <si>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</si>
  <si>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</si>
  <si>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</si>
  <si>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</si>
  <si>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</si>
  <si>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</si>
  <si>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</si>
  <si>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</si>
  <si>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</si>
  <si>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</si>
  <si>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</si>
  <si>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</si>
  <si>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</si>
  <si>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</si>
  <si>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</si>
  <si>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</si>
  <si>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</si>
  <si>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</si>
  <si>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</si>
  <si>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</si>
  <si>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</si>
  <si>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</si>
  <si>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</si>
  <si>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</si>
  <si>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</si>
  <si>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</si>
  <si>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</si>
  <si>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</si>
  <si>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</si>
  <si>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</si>
  <si>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</si>
  <si>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</si>
  <si>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</si>
  <si>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</si>
  <si>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</si>
  <si>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</si>
  <si>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</si>
  <si>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</si>
  <si>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</si>
  <si>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</si>
  <si>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</si>
  <si>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</si>
  <si>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</si>
  <si>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</si>
  <si>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</si>
  <si>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</si>
  <si>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</si>
  <si>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</si>
  <si>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</si>
  <si>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</si>
  <si>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</si>
  <si>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</si>
  <si>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</si>
  <si>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</si>
  <si>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</si>
  <si>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</si>
  <si>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</si>
  <si>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</si>
  <si>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</si>
  <si>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</si>
  <si>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</si>
  <si>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</si>
  <si>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</si>
  <si>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</si>
  <si>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</si>
  <si>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</si>
  <si>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</si>
  <si>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</si>
  <si>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</si>
  <si>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</si>
  <si>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</si>
  <si>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</si>
  <si>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</si>
  <si>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</si>
  <si>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</si>
  <si>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</si>
  <si>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</si>
  <si>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</si>
  <si>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</si>
  <si>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</si>
  <si>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</si>
  <si>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</si>
  <si>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</si>
  <si>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</si>
  <si>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</si>
  <si>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</si>
  <si>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</si>
  <si>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</si>
  <si>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</si>
  <si>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</si>
  <si>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</si>
  <si>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</si>
  <si>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</si>
  <si>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</si>
  <si>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</si>
  <si>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</si>
  <si>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</si>
  <si>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</si>
  <si>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</si>
  <si>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</si>
  <si>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</si>
  <si>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</si>
  <si>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</si>
  <si>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</si>
  <si>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</si>
  <si>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</si>
  <si>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</si>
  <si>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</si>
  <si>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</si>
  <si>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</si>
  <si>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</si>
  <si>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</si>
  <si>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</si>
  <si>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</si>
  <si>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</si>
  <si>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</si>
  <si>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</si>
  <si>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</si>
  <si>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</si>
  <si>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</si>
  <si>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</si>
  <si>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</si>
  <si>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</si>
  <si>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</si>
  <si>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</si>
  <si>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</si>
  <si>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</si>
  <si>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</si>
  <si>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</si>
  <si>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</si>
  <si>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</si>
  <si>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</si>
  <si>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</si>
  <si>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</si>
  <si>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</si>
  <si>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</si>
  <si>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</si>
  <si>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</si>
  <si>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</si>
  <si>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</si>
  <si>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</si>
  <si>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</si>
  <si>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</si>
  <si>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</si>
  <si>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</si>
  <si>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</si>
  <si>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</si>
  <si>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</si>
  <si>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</si>
  <si>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</si>
  <si>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</si>
  <si>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</si>
  <si>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</si>
  <si>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</si>
  <si>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</si>
  <si>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</si>
  <si>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</si>
  <si>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</si>
  <si>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</si>
  <si>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</si>
  <si>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</si>
  <si>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</si>
  <si>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</si>
  <si>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</si>
  <si>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</si>
  <si>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</si>
  <si>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</si>
  <si>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</si>
  <si>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</si>
  <si>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</si>
  <si>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</si>
  <si>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</si>
  <si>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</si>
  <si>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</si>
  <si>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</si>
  <si>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</si>
  <si>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</si>
  <si>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</si>
  <si>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</si>
  <si>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</si>
  <si>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</si>
  <si>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</si>
  <si>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</si>
  <si>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</si>
  <si>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</si>
  <si>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</si>
  <si>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</si>
  <si>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</si>
  <si>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</si>
  <si>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</si>
  <si>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</si>
  <si>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</si>
  <si>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</si>
  <si>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</si>
  <si>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</si>
  <si>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</si>
  <si>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</si>
  <si>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</si>
  <si>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</si>
  <si>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</si>
  <si>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</si>
  <si>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</si>
  <si>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</si>
  <si>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</si>
  <si>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</si>
  <si>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</si>
  <si>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</si>
  <si>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</si>
  <si>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</si>
  <si>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</si>
  <si>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</si>
  <si>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</si>
  <si>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</si>
  <si>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</si>
  <si>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</si>
  <si>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</si>
  <si>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</si>
  <si>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</si>
  <si>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</si>
  <si>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</si>
  <si>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</si>
  <si>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</si>
  <si>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</si>
  <si>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</si>
  <si>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</si>
  <si>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</si>
  <si>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</si>
  <si>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</si>
  <si>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</si>
  <si>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</si>
  <si>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</si>
  <si>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</si>
  <si>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</si>
  <si>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</si>
  <si>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</si>
  <si>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</si>
  <si>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</si>
  <si>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</si>
  <si>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</si>
  <si>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</si>
  <si>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</si>
  <si>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</si>
  <si>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</si>
  <si>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</si>
  <si>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</si>
  <si>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</si>
  <si>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</si>
  <si>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</si>
  <si>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</si>
  <si>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</si>
  <si>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</si>
  <si>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</si>
  <si>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</si>
  <si>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</si>
  <si>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</si>
  <si>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</si>
  <si>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</si>
  <si>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</si>
  <si>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</si>
  <si>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</si>
  <si>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</si>
  <si>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</si>
  <si>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</si>
  <si>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</si>
  <si>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</si>
  <si>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</si>
  <si>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</si>
  <si>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</si>
  <si>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</si>
  <si>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</si>
  <si>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</si>
  <si>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</si>
  <si>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</si>
  <si>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</si>
  <si>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</si>
  <si>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</si>
  <si>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</si>
  <si>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</si>
  <si>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</si>
  <si>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</si>
  <si>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</si>
  <si>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</si>
  <si>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</si>
  <si>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</si>
  <si>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</si>
  <si>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</si>
  <si>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</si>
  <si>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</si>
  <si>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</si>
  <si>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</si>
  <si>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</si>
  <si>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</si>
  <si>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</si>
  <si>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</si>
  <si>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</si>
  <si>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</si>
  <si>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</si>
  <si>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</si>
  <si>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</si>
  <si>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</si>
  <si>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</si>
  <si>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</si>
  <si>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</si>
  <si>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</si>
  <si>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</si>
  <si>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</si>
  <si>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</si>
  <si>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</si>
  <si>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</si>
  <si>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</si>
  <si>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</si>
  <si>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</si>
  <si>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</si>
  <si>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</si>
  <si>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</si>
  <si>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</si>
  <si>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</si>
  <si>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</si>
  <si>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</si>
  <si>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</si>
  <si>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</si>
  <si>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</si>
  <si>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</si>
  <si>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</si>
  <si>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</si>
  <si>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</si>
  <si>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</si>
  <si>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</si>
  <si>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</si>
  <si>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</si>
  <si>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</si>
  <si>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</si>
  <si>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</si>
  <si>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</si>
  <si>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</si>
  <si>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</si>
  <si>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</si>
  <si>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</si>
  <si>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</si>
  <si>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</si>
  <si>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</si>
  <si>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</si>
  <si>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</si>
  <si>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</si>
  <si>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</si>
  <si>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</si>
  <si>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</si>
  <si>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</si>
  <si>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</si>
  <si>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</si>
  <si>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</si>
  <si>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</si>
  <si>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</si>
  <si>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</si>
  <si>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</si>
  <si>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</si>
  <si>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</si>
  <si>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</si>
  <si>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</si>
  <si>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</si>
  <si>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</si>
  <si>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</si>
  <si>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</si>
  <si>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</si>
  <si>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</si>
  <si>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</si>
  <si>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</si>
  <si>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</si>
  <si>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</si>
  <si>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</si>
  <si>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</si>
  <si>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</si>
  <si>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</si>
  <si>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</si>
  <si>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</si>
  <si>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</si>
  <si>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</si>
  <si>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</si>
  <si>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</si>
  <si>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</si>
  <si>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</si>
  <si>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</si>
  <si>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</si>
  <si>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</si>
  <si>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</si>
  <si>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</si>
  <si>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</si>
  <si>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</si>
  <si>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</si>
  <si>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</si>
  <si>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</si>
  <si>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</si>
  <si>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</si>
  <si>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</si>
  <si>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</si>
  <si>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</si>
  <si>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</si>
  <si>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</si>
  <si>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</si>
  <si>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</si>
  <si>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</si>
  <si>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</si>
  <si>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</si>
  <si>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</si>
  <si>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</si>
  <si>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</si>
  <si>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</si>
  <si>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</si>
  <si>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</si>
  <si>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</si>
  <si>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</si>
  <si>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</si>
  <si>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</si>
  <si>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</si>
  <si>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</si>
  <si>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</si>
  <si>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</si>
  <si>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</si>
  <si>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</si>
  <si>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</si>
  <si>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</si>
  <si>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</si>
  <si>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</si>
  <si>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</si>
  <si>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</si>
  <si>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</si>
  <si>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</si>
  <si>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</si>
  <si>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</si>
  <si>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</si>
  <si>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</si>
  <si>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</si>
  <si>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</si>
  <si>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</si>
  <si>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</si>
  <si>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</si>
  <si>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</si>
  <si>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</si>
  <si>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</si>
  <si>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</si>
  <si>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</si>
  <si>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</si>
  <si>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</si>
  <si>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</si>
  <si>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</si>
  <si>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</si>
  <si>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</si>
  <si>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</si>
  <si>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</si>
  <si>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</si>
  <si>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</si>
  <si>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</si>
  <si>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</si>
  <si>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</si>
  <si>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</si>
  <si>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</si>
  <si>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</si>
  <si>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</si>
  <si>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</si>
  <si>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</si>
  <si>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</si>
  <si>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</si>
  <si>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</si>
  <si>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</si>
  <si>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</si>
  <si>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</si>
  <si>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</si>
  <si>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</si>
  <si>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</si>
  <si>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</si>
  <si>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</si>
  <si>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</si>
  <si>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</si>
  <si>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</si>
  <si>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</si>
  <si>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</si>
  <si>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</si>
  <si>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</si>
  <si>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</si>
  <si>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</si>
  <si>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</si>
  <si>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</si>
  <si>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</si>
  <si>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</si>
  <si>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</si>
  <si>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</si>
  <si>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</si>
  <si>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</si>
  <si>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</si>
  <si>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</si>
  <si>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</si>
  <si>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</si>
  <si>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</si>
  <si>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</si>
  <si>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</si>
  <si>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</si>
  <si>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</si>
  <si>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</si>
  <si>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</si>
  <si>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</si>
  <si>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</si>
  <si>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</si>
  <si>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</si>
  <si>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</si>
  <si>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</si>
  <si>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</si>
  <si>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</si>
  <si>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</si>
  <si>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</si>
  <si>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</si>
  <si>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</si>
  <si>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</si>
  <si>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</si>
  <si>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</si>
  <si>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</si>
  <si>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</si>
  <si>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</si>
  <si>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</si>
  <si>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</si>
  <si>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</si>
  <si>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</si>
  <si>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</si>
  <si>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</si>
  <si>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</si>
  <si>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</si>
  <si>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</si>
  <si>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</si>
  <si>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</si>
  <si>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</si>
  <si>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</si>
  <si>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</si>
  <si>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</si>
  <si>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</si>
  <si>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</si>
  <si>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</si>
  <si>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</si>
  <si>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</si>
  <si>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</si>
  <si>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</si>
  <si>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</si>
  <si>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</si>
  <si>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</si>
  <si>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</si>
  <si>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</si>
  <si>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</si>
  <si>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</si>
  <si>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</si>
  <si>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</si>
  <si>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</si>
  <si>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</si>
  <si>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</si>
  <si>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</si>
  <si>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</si>
  <si>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</si>
  <si>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</si>
  <si>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</si>
  <si>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</si>
  <si>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</si>
  <si>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</si>
  <si>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</si>
  <si>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</si>
  <si>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</si>
  <si>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</si>
  <si>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</si>
  <si>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</si>
  <si>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</si>
  <si>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</si>
  <si>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</si>
  <si>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</si>
  <si>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</si>
  <si>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</si>
  <si>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</si>
  <si>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</si>
  <si>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</si>
  <si>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</si>
  <si>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</si>
  <si>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</si>
  <si>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</si>
  <si>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</si>
  <si>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</si>
  <si>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</si>
  <si>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</si>
  <si>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</si>
  <si>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</si>
  <si>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</si>
  <si>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</si>
  <si>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</si>
  <si>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</si>
  <si>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</si>
  <si>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</si>
  <si>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</si>
  <si>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</si>
  <si>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</si>
  <si>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</si>
  <si>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</si>
  <si>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</si>
  <si>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</si>
  <si>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</si>
  <si>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</si>
  <si>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</si>
  <si>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</si>
  <si>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</si>
  <si>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</si>
  <si>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</si>
  <si>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</si>
  <si>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</si>
  <si>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</si>
  <si>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</si>
  <si>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</si>
  <si>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</si>
  <si>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</si>
  <si>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</si>
  <si>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</si>
  <si>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</si>
  <si>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</si>
  <si>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</si>
  <si>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</si>
  <si>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</si>
  <si>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</si>
  <si>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</si>
  <si>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</si>
  <si>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</si>
  <si>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</si>
  <si>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</si>
  <si>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</si>
  <si>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</si>
  <si>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</si>
  <si>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</si>
  <si>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</si>
  <si>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</si>
  <si>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</si>
  <si>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</si>
  <si>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</si>
  <si>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</si>
  <si>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</si>
  <si>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</si>
  <si>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</si>
  <si>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</si>
  <si>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</si>
  <si>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</si>
  <si>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</si>
  <si>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</si>
  <si>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</si>
  <si>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</si>
  <si>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</si>
  <si>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</si>
  <si>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</si>
  <si>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</si>
  <si>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</si>
  <si>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</si>
  <si>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</si>
  <si>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</si>
  <si>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</si>
  <si>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</si>
  <si>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</si>
  <si>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</si>
  <si>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</si>
  <si>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</si>
  <si>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</si>
  <si>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</si>
  <si>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</si>
  <si>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</si>
  <si>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</si>
  <si>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</si>
  <si>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</si>
  <si>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</si>
  <si>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</si>
  <si>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</si>
  <si>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</si>
  <si>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</si>
  <si>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</si>
  <si>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</si>
  <si>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</si>
  <si>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</si>
  <si>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</si>
  <si>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</si>
  <si>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</si>
  <si>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</si>
  <si>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</si>
  <si>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</si>
  <si>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</si>
  <si>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</si>
  <si>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</si>
  <si>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</si>
  <si>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</si>
  <si>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</si>
  <si>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</si>
  <si>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</si>
  <si>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</si>
  <si>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</si>
  <si>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</si>
  <si>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</si>
  <si>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</si>
  <si>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</si>
  <si>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</si>
  <si>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</si>
  <si>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</si>
  <si>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</si>
  <si>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</si>
  <si>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</si>
  <si>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</si>
  <si>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</si>
  <si>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</si>
  <si>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</si>
  <si>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</si>
  <si>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</si>
  <si>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</si>
  <si>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</si>
  <si>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</si>
  <si>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</si>
  <si>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</si>
  <si>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</si>
  <si>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</si>
  <si>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</si>
  <si>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</si>
  <si>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</si>
  <si>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</si>
  <si>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</si>
  <si>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</si>
  <si>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</si>
  <si>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</si>
  <si>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</si>
  <si>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</si>
  <si>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</si>
  <si>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</si>
  <si>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</si>
  <si>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</si>
  <si>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</si>
  <si>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</si>
  <si>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</si>
  <si>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</si>
  <si>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</si>
  <si>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</si>
  <si>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</si>
  <si>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</si>
  <si>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</si>
  <si>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</si>
  <si>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</si>
  <si>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</si>
  <si>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</si>
  <si>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</si>
  <si>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</si>
  <si>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</si>
  <si>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</si>
  <si>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</si>
  <si>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</si>
  <si>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</si>
  <si>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</si>
  <si>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</si>
  <si>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</si>
  <si>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</si>
  <si>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</si>
  <si>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</si>
  <si>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</si>
  <si>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</si>
  <si>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</si>
  <si>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</si>
  <si>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</si>
  <si>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</si>
  <si>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</si>
  <si>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</si>
  <si>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</si>
  <si>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</si>
  <si>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</si>
  <si>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</si>
  <si>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</si>
  <si>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</si>
  <si>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</si>
  <si>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</si>
  <si>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</si>
  <si>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</si>
  <si>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</si>
  <si>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</si>
  <si>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</si>
  <si>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</si>
  <si>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</si>
  <si>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</si>
  <si>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</si>
  <si>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</si>
  <si>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</si>
  <si>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</si>
  <si>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</si>
  <si>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</si>
  <si>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</si>
  <si>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</si>
  <si>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</si>
  <si>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</si>
  <si>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</si>
  <si>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</si>
  <si>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</si>
  <si>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</si>
  <si>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</si>
  <si>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</si>
  <si>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</si>
  <si>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</si>
  <si>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</si>
  <si>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</si>
  <si>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</si>
  <si>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</si>
  <si>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</si>
  <si>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</si>
  <si>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</si>
  <si>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</si>
  <si>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</si>
  <si>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</si>
  <si>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</si>
  <si>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</si>
  <si>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</si>
  <si>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</si>
  <si>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</si>
  <si>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</si>
  <si>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</si>
  <si>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</si>
  <si>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</si>
  <si>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</si>
  <si>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</si>
  <si>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</si>
  <si>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</si>
  <si>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</si>
  <si>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</si>
  <si>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</si>
  <si>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</si>
  <si>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</si>
  <si>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</si>
  <si>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</si>
  <si>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</si>
  <si>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</si>
  <si>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</si>
  <si>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</si>
  <si>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</si>
  <si>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</si>
  <si>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</si>
  <si>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</si>
  <si>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</si>
  <si>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</si>
  <si>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</si>
  <si>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</si>
  <si>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</si>
  <si>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</si>
  <si>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</si>
  <si>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</si>
  <si>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</si>
  <si>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</si>
  <si>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</si>
  <si>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</si>
  <si>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</si>
  <si>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</si>
  <si>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</si>
  <si>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</si>
  <si>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</si>
  <si>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</si>
  <si>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</si>
  <si>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</si>
  <si>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</si>
  <si>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</si>
  <si>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</si>
  <si>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</si>
  <si>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</si>
  <si>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</si>
  <si>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</si>
  <si>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</si>
  <si>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</si>
  <si>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</si>
  <si>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</si>
  <si>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</si>
  <si>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</si>
  <si>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</si>
  <si>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</si>
  <si>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</si>
  <si>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</si>
  <si>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</si>
  <si>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</si>
  <si>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</si>
  <si>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</si>
  <si>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</si>
  <si>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</si>
  <si>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</si>
  <si>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</si>
  <si>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</si>
  <si>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</si>
  <si>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</si>
  <si>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</si>
  <si>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</si>
  <si>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</si>
  <si>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</si>
  <si>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</si>
  <si>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</si>
  <si>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</si>
  <si>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</si>
  <si>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</si>
  <si>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</si>
  <si>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</si>
  <si>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</si>
  <si>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</si>
  <si>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</si>
  <si>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</si>
  <si>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</si>
  <si>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</si>
  <si>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</si>
  <si>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</si>
  <si>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</si>
  <si>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</si>
  <si>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</si>
  <si>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</si>
  <si>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</si>
  <si>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</si>
  <si>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</si>
  <si>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</si>
  <si>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</si>
  <si>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</si>
  <si>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</si>
  <si>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</si>
  <si>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</si>
  <si>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</si>
  <si>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</si>
  <si>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</si>
  <si>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</si>
  <si>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</si>
  <si>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</si>
  <si>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</si>
  <si>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</si>
  <si>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</si>
  <si>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</si>
  <si>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</si>
  <si>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</si>
  <si>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</si>
  <si>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</si>
  <si>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</si>
  <si>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</si>
  <si>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</si>
  <si>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</si>
  <si>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</si>
  <si>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</si>
  <si>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</si>
  <si>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</si>
  <si>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</si>
  <si>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</si>
  <si>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</si>
  <si>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</si>
  <si>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</si>
  <si>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</si>
  <si>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</si>
  <si>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</si>
  <si>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</si>
  <si>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</si>
  <si>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</si>
  <si>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</si>
  <si>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</si>
  <si>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</si>
  <si>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</si>
  <si>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</si>
  <si>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</si>
  <si>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</si>
  <si>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</si>
  <si>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</si>
  <si>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</si>
  <si>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</si>
  <si>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</si>
  <si>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</si>
  <si>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</si>
  <si>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</si>
  <si>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</si>
  <si>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</si>
  <si>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</si>
  <si>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</si>
  <si>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</si>
  <si>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</si>
  <si>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</si>
  <si>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</si>
  <si>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</si>
  <si>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</si>
  <si>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</si>
  <si>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</si>
  <si>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</si>
  <si>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</si>
  <si>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</si>
  <si>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</si>
  <si>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</si>
  <si>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</si>
  <si>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</si>
  <si>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</si>
  <si>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</si>
  <si>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</si>
  <si>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</si>
  <si>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</si>
  <si>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</si>
  <si>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</si>
  <si>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</si>
  <si>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</si>
  <si>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</si>
  <si>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</si>
  <si>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</si>
  <si>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</si>
  <si>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</si>
  <si>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</si>
  <si>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</si>
  <si>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</si>
  <si>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</si>
  <si>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</si>
  <si>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</si>
  <si>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</si>
  <si>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</si>
  <si>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</si>
  <si>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</si>
  <si>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</si>
  <si>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</si>
  <si>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</si>
  <si>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</si>
  <si>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</si>
  <si>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</si>
  <si>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</si>
  <si>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</si>
  <si>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</si>
  <si>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</si>
  <si>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</si>
  <si>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</si>
  <si>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</si>
  <si>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</si>
  <si>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</si>
  <si>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</si>
  <si>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</si>
  <si>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</si>
  <si>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</si>
  <si>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</si>
  <si>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</si>
  <si>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</si>
  <si>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</si>
  <si>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</si>
  <si>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</si>
  <si>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</si>
  <si>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</si>
  <si>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</si>
  <si>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</si>
  <si>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</si>
  <si>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</si>
  <si>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</si>
  <si>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</si>
  <si>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</si>
  <si>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</si>
  <si>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</si>
  <si>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</si>
  <si>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</si>
  <si>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</si>
  <si>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</si>
  <si>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</si>
  <si>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</si>
  <si>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</si>
  <si>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</si>
  <si>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</si>
  <si>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</si>
  <si>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</si>
  <si>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</si>
  <si>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</si>
  <si>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</si>
  <si>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</si>
  <si>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</si>
  <si>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</si>
  <si>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</si>
  <si>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</si>
  <si>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</si>
  <si>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</si>
  <si>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</si>
  <si>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</si>
  <si>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</si>
  <si>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</si>
  <si>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</si>
  <si>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</si>
  <si>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</si>
  <si>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</si>
  <si>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</si>
  <si>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</si>
  <si>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</si>
  <si>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</si>
  <si>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</si>
  <si>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</si>
  <si>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</si>
  <si>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</si>
  <si>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</si>
  <si>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</si>
  <si>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</si>
  <si>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</si>
  <si>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</si>
  <si>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</si>
  <si>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</si>
  <si>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</si>
  <si>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</si>
  <si>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</si>
  <si>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</si>
  <si>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</si>
  <si>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</si>
  <si>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</si>
  <si>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</si>
  <si>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</si>
  <si>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</si>
  <si>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</si>
  <si>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</si>
  <si>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</si>
  <si>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</si>
  <si>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</si>
  <si>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</si>
  <si>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</si>
  <si>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</si>
  <si>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</si>
  <si>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</si>
  <si>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</si>
  <si>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</si>
  <si>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</si>
  <si>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</si>
  <si>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</si>
  <si>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</si>
  <si>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</si>
  <si>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</si>
  <si>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</si>
  <si>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</si>
  <si>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</si>
  <si>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</si>
  <si>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</si>
  <si>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</si>
  <si>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</si>
  <si>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</si>
  <si>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</si>
  <si>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</si>
  <si>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</si>
  <si>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</si>
  <si>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</si>
  <si>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</si>
  <si>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</si>
  <si>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</si>
  <si>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</si>
  <si>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</si>
  <si>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</si>
  <si>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</si>
  <si>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</si>
  <si>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</si>
  <si>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</si>
  <si>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</si>
  <si>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</si>
  <si>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</si>
  <si>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</si>
  <si>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</si>
  <si>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</si>
  <si>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</si>
  <si>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</si>
  <si>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</si>
  <si>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</si>
  <si>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</si>
  <si>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</si>
  <si>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</si>
  <si>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</si>
  <si>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</si>
  <si>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</si>
  <si>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</si>
  <si>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</si>
  <si>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</si>
  <si>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</si>
  <si>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</si>
  <si>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</si>
  <si>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</si>
  <si>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</si>
  <si>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</si>
  <si>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</si>
  <si>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</si>
  <si>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</si>
  <si>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</si>
  <si>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</si>
  <si>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</si>
  <si>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</si>
  <si>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</si>
  <si>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</si>
  <si>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</si>
  <si>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</si>
  <si>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</si>
  <si>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</si>
  <si>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</si>
  <si>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</si>
  <si>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</si>
  <si>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</si>
  <si>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</si>
  <si>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</si>
  <si>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</si>
  <si>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</si>
  <si>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</si>
  <si>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</si>
  <si>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</si>
  <si>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</si>
  <si>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</si>
  <si>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</si>
  <si>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</si>
  <si>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</si>
  <si>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</si>
  <si>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</si>
  <si>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</si>
  <si>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</si>
  <si>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</si>
  <si>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</si>
  <si>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</si>
  <si>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</si>
  <si>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</si>
  <si>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</si>
  <si>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</si>
  <si>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</si>
  <si>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</si>
  <si>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</si>
  <si>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</si>
  <si>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</si>
  <si>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</si>
  <si>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</si>
  <si>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</si>
  <si>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</si>
  <si>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</si>
  <si>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</si>
  <si>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</si>
  <si>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</si>
  <si>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</si>
  <si>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</si>
  <si>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</si>
  <si>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</si>
  <si>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</si>
  <si>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</si>
  <si>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</si>
  <si>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</si>
  <si>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</si>
  <si>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</si>
  <si>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</si>
  <si>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</si>
  <si>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</si>
  <si>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</si>
  <si>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</si>
  <si>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</si>
  <si>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</si>
  <si>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</si>
  <si>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</si>
  <si>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</si>
  <si>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</si>
  <si>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</si>
  <si>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</si>
  <si>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</si>
  <si>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</si>
  <si>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</si>
  <si>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</si>
  <si>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</si>
  <si>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</si>
  <si>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</si>
  <si>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</si>
  <si>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</si>
  <si>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</si>
  <si>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</si>
  <si>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</si>
  <si>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</si>
  <si>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</si>
  <si>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</si>
  <si>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</si>
  <si>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</si>
  <si>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</si>
  <si>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</si>
  <si>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</si>
  <si>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</si>
  <si>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</si>
  <si>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</si>
  <si>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</si>
  <si>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</si>
  <si>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</si>
  <si>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</si>
  <si>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</si>
  <si>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</si>
  <si>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</si>
  <si>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</si>
  <si>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</si>
  <si>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</si>
  <si>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</si>
  <si>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</si>
  <si>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</si>
  <si>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</si>
  <si>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</si>
  <si>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</si>
  <si>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</si>
  <si>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</si>
  <si>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</si>
  <si>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</si>
  <si>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</si>
  <si>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</si>
  <si>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</si>
  <si>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</si>
  <si>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</si>
  <si>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</si>
  <si>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</si>
  <si>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</si>
  <si>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</si>
  <si>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</si>
  <si>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</si>
  <si>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</si>
  <si>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</si>
  <si>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</si>
  <si>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</si>
  <si>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</si>
  <si>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</si>
  <si>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</si>
  <si>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</si>
  <si>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</si>
  <si>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</si>
  <si>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</si>
  <si>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</si>
  <si>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</si>
  <si>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</si>
  <si>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</si>
  <si>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</si>
  <si>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</si>
  <si>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</si>
  <si>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</si>
  <si>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</si>
  <si>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</si>
  <si>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</si>
  <si>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</si>
  <si>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</si>
  <si>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</si>
  <si>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</si>
  <si>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</si>
  <si>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</si>
  <si>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</si>
  <si>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</si>
  <si>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</si>
  <si>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</si>
  <si>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</si>
  <si>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</si>
  <si>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</si>
  <si>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</si>
  <si>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</si>
  <si>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</si>
  <si>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</si>
  <si>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</si>
  <si>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</si>
  <si>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</si>
  <si>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</si>
  <si>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</si>
  <si>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</si>
  <si>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</si>
  <si>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</si>
  <si>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</si>
  <si>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</si>
  <si>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</si>
  <si>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</si>
  <si>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</si>
  <si>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</si>
  <si>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</si>
  <si>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</si>
  <si>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</si>
  <si>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</si>
  <si>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</si>
  <si>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</si>
  <si>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</si>
  <si>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</si>
  <si>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</si>
  <si>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</si>
  <si>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</si>
  <si>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</si>
  <si>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</si>
  <si>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</si>
  <si>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</si>
  <si>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</si>
  <si>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</si>
  <si>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</si>
  <si>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</si>
  <si>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</si>
  <si>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</si>
  <si>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</si>
  <si>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</si>
  <si>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</si>
  <si>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</si>
  <si>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</si>
  <si>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</si>
  <si>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</si>
  <si>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</si>
  <si>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</si>
  <si>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</si>
  <si>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</si>
  <si>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</si>
  <si>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</si>
  <si>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</si>
  <si>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</si>
  <si>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</si>
  <si>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</si>
  <si>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</si>
  <si>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</si>
  <si>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</si>
  <si>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</si>
  <si>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</si>
  <si>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</si>
  <si>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</si>
  <si>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</si>
  <si>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</si>
  <si>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</si>
  <si>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</si>
  <si>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</si>
  <si>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</si>
  <si>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</si>
  <si>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</si>
  <si>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</si>
  <si>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</si>
  <si>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</si>
  <si>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</si>
  <si>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</si>
  <si>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</si>
  <si>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</si>
  <si>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</si>
  <si>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</si>
  <si>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</si>
  <si>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</si>
  <si>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</si>
  <si>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</si>
  <si>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</si>
  <si>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</si>
  <si>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</si>
  <si>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</si>
  <si>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</si>
  <si>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</si>
  <si>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</si>
  <si>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</si>
  <si>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</si>
  <si>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</si>
  <si>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</si>
  <si>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</si>
  <si>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</si>
  <si>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</si>
  <si>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</si>
  <si>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</si>
  <si>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</si>
  <si>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</si>
  <si>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</si>
  <si>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</si>
  <si>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</si>
  <si>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</si>
  <si>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</si>
  <si>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</si>
  <si>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</si>
  <si>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</si>
  <si>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</si>
  <si>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</si>
  <si>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</si>
  <si>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</si>
  <si>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</si>
  <si>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</si>
  <si>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</si>
  <si>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</si>
  <si>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</si>
  <si>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</si>
  <si>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</si>
  <si>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</si>
  <si>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</si>
  <si>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</si>
  <si>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</si>
  <si>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</si>
  <si>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</si>
  <si>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</si>
  <si>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</si>
  <si>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</si>
  <si>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</si>
  <si>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</si>
  <si>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</si>
  <si>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</si>
  <si>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</si>
  <si>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</si>
  <si>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</si>
  <si>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</si>
  <si>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</si>
  <si>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</si>
  <si>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</si>
  <si>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</si>
  <si>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</si>
  <si>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</si>
  <si>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</si>
  <si>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</si>
  <si>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</si>
  <si>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</si>
  <si>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</si>
  <si>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</si>
  <si>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</si>
  <si>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</si>
  <si>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</si>
  <si>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</si>
  <si>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</si>
  <si>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</si>
  <si>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</si>
  <si>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</si>
  <si>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</si>
  <si>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</si>
  <si>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</si>
  <si>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</si>
  <si>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</si>
  <si>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</si>
  <si>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</si>
  <si>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</si>
  <si>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</si>
  <si>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</si>
  <si>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</si>
  <si>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</si>
  <si>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</si>
  <si>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</si>
  <si>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</si>
  <si>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</si>
  <si>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</si>
  <si>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</si>
  <si>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</si>
  <si>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</si>
  <si>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</si>
  <si>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</si>
  <si>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</si>
  <si>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</si>
  <si>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</si>
  <si>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</si>
  <si>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</si>
  <si>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</si>
  <si>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</si>
  <si>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</si>
  <si>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</si>
  <si>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</si>
  <si>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</si>
  <si>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</si>
  <si>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</si>
  <si>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</si>
  <si>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</si>
  <si>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</si>
  <si>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</si>
  <si>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</si>
  <si>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</si>
  <si>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</si>
  <si>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</si>
  <si>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</si>
  <si>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</si>
  <si>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</si>
  <si>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</si>
  <si>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</si>
  <si>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</si>
  <si>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</si>
  <si>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</si>
  <si>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</si>
  <si>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</si>
  <si>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</si>
  <si>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</si>
  <si>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</si>
  <si>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</si>
  <si>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</si>
  <si>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</si>
  <si>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</si>
  <si>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</si>
  <si>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</si>
  <si>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</si>
  <si>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</si>
  <si>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</si>
  <si>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</si>
  <si>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</si>
  <si>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</si>
  <si>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</si>
  <si>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</si>
  <si>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</si>
  <si>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</si>
  <si>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</si>
  <si>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</si>
  <si>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</si>
  <si>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</si>
  <si>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</si>
  <si>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</si>
  <si>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</si>
  <si>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</si>
  <si>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</si>
  <si>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</si>
  <si>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</si>
  <si>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</si>
  <si>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</si>
  <si>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</si>
  <si>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</si>
  <si>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</si>
  <si>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</si>
  <si>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</si>
  <si>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</si>
  <si>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</si>
  <si>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</si>
  <si>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</si>
  <si>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</si>
  <si>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</si>
  <si>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</si>
  <si>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</si>
  <si>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</si>
  <si>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</si>
  <si>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</si>
  <si>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</si>
  <si>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</si>
  <si>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</si>
  <si>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</si>
  <si>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</si>
  <si>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</si>
  <si>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</si>
  <si>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</si>
  <si>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</si>
  <si>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</si>
  <si>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</si>
  <si>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</si>
  <si>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</si>
  <si>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</si>
  <si>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</si>
  <si>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</si>
  <si>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</si>
  <si>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</si>
  <si>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</si>
  <si>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</si>
  <si>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</si>
  <si>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</si>
  <si>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</si>
  <si>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</si>
  <si>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</si>
  <si>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</si>
  <si>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</si>
  <si>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</si>
  <si>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</si>
  <si>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</si>
  <si>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</si>
  <si>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</si>
  <si>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</si>
  <si>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</si>
  <si>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</si>
  <si>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</si>
  <si>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</si>
  <si>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</si>
  <si>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</si>
  <si>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</si>
  <si>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</si>
  <si>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</si>
  <si>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</si>
  <si>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</si>
  <si>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</si>
  <si>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</si>
  <si>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</si>
  <si>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</si>
  <si>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</si>
  <si>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</si>
  <si>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</si>
  <si>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</si>
  <si>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</si>
  <si>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</si>
  <si>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</si>
  <si>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</si>
  <si>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</si>
  <si>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</si>
  <si>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</si>
  <si>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</si>
  <si>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</si>
  <si>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</si>
  <si>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</si>
  <si>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</si>
  <si>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</si>
  <si>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</si>
  <si>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</si>
  <si>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</si>
  <si>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</si>
  <si>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</si>
  <si>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</si>
  <si>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</si>
  <si>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</si>
  <si>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</si>
  <si>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</si>
  <si>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</si>
  <si>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</si>
  <si>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</si>
  <si>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</si>
  <si>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</si>
  <si>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</si>
  <si>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</si>
  <si>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</si>
  <si>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</si>
  <si>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</si>
  <si>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</si>
  <si>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</si>
  <si>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</si>
  <si>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</si>
  <si>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</si>
  <si>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</si>
  <si>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</si>
  <si>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</si>
  <si>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</si>
  <si>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</si>
  <si>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</si>
  <si>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</si>
  <si>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</si>
  <si>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</si>
  <si>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</si>
  <si>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</si>
  <si>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</si>
  <si>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</si>
  <si>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</si>
  <si>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</si>
  <si>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</si>
  <si>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</si>
  <si>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</si>
  <si>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</si>
  <si>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</si>
  <si>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</si>
  <si>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</si>
  <si>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</si>
  <si>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</si>
  <si>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</si>
  <si>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</si>
  <si>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</si>
  <si>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</si>
  <si>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</si>
  <si>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</si>
  <si>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</si>
  <si>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</si>
  <si>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</si>
  <si>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</si>
  <si>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</si>
  <si>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</si>
  <si>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</si>
  <si>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</si>
  <si>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</si>
  <si>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</si>
  <si>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</si>
  <si>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</si>
  <si>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</si>
  <si>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</si>
  <si>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</si>
  <si>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</si>
  <si>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</si>
  <si>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</si>
  <si>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</si>
  <si>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</si>
  <si>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</si>
  <si>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</si>
  <si>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</si>
  <si>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</si>
  <si>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</si>
  <si>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</si>
  <si>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</si>
  <si>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</si>
  <si>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</si>
  <si>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</si>
  <si>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</si>
  <si>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</si>
  <si>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</si>
  <si>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</si>
  <si>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</si>
  <si>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</si>
  <si>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</si>
  <si>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</si>
  <si>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</si>
  <si>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</si>
  <si>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</si>
  <si>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</si>
  <si>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</si>
  <si>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</si>
  <si>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</si>
  <si>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</si>
  <si>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</si>
  <si>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</si>
  <si>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</si>
  <si>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</si>
  <si>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</si>
  <si>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</si>
  <si>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</si>
  <si>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</si>
  <si>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</si>
  <si>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</si>
  <si>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</si>
  <si>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</si>
  <si>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</si>
  <si>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</si>
  <si>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</si>
  <si>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</si>
  <si>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</si>
  <si>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</si>
  <si>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</si>
  <si>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</si>
  <si>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</si>
  <si>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</si>
  <si>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</si>
  <si>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</si>
  <si>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</si>
  <si>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</si>
  <si>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</si>
  <si>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</si>
  <si>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</si>
  <si>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</si>
  <si>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</si>
  <si>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</si>
  <si>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</si>
  <si>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</si>
  <si>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</si>
  <si>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</si>
  <si>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</si>
  <si>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</si>
  <si>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</si>
  <si>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</si>
  <si>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</si>
  <si>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</si>
  <si>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</si>
  <si>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</si>
  <si>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</si>
  <si>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</si>
  <si>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</si>
  <si>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</si>
  <si>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</si>
  <si>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</si>
  <si>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</si>
  <si>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</si>
  <si>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</si>
  <si>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</si>
  <si>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</si>
  <si>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</si>
  <si>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</si>
  <si>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</si>
  <si>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</si>
  <si>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</si>
  <si>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</si>
  <si>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</si>
  <si>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</si>
  <si>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</si>
  <si>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</si>
  <si>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</si>
  <si>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</si>
  <si>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</si>
  <si>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</si>
  <si>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</si>
  <si>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</si>
  <si>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</si>
  <si>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</si>
  <si>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</si>
  <si>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</si>
  <si>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</si>
  <si>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</si>
  <si>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</si>
  <si>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</si>
  <si>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</si>
  <si>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</si>
  <si>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</si>
  <si>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</si>
  <si>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</si>
  <si>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</si>
  <si>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</si>
  <si>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</si>
  <si>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</si>
  <si>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</si>
  <si>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</si>
  <si>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</si>
  <si>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</si>
  <si>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</si>
  <si>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</si>
  <si>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</si>
  <si>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</si>
  <si>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</si>
  <si>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</si>
  <si>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</si>
  <si>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</si>
  <si>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</si>
  <si>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</si>
  <si>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</si>
  <si>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</si>
  <si>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</si>
  <si>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</si>
  <si>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</si>
  <si>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</si>
  <si>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</si>
  <si>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</si>
  <si>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</si>
  <si>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</si>
  <si>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</si>
  <si>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</si>
  <si>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</si>
  <si>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</si>
  <si>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</si>
  <si>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</si>
  <si>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</si>
  <si>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</si>
  <si>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</si>
  <si>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</si>
  <si>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</si>
  <si>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</si>
  <si>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</si>
  <si>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</si>
  <si>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</si>
  <si>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</si>
  <si>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</si>
  <si>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</si>
  <si>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</si>
  <si>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</si>
  <si>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</si>
  <si>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</si>
  <si>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</si>
  <si>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</si>
  <si>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</si>
  <si>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</si>
  <si>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</si>
  <si>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</si>
  <si>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</si>
  <si>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</si>
  <si>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</si>
  <si>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</si>
  <si>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</si>
  <si>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</si>
  <si>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</si>
  <si>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</si>
  <si>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</si>
  <si>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</si>
  <si>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</si>
  <si>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</si>
  <si>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</si>
  <si>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</si>
  <si>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</si>
  <si>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</si>
  <si>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</si>
  <si>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</si>
  <si>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</si>
  <si>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</si>
  <si>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</si>
  <si>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</si>
  <si>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</si>
  <si>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</si>
  <si>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</si>
  <si>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</si>
  <si>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</si>
  <si>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</si>
  <si>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</si>
  <si>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</si>
  <si>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</si>
  <si>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</si>
  <si>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</si>
  <si>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</si>
  <si>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</si>
  <si>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</si>
  <si>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</si>
  <si>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</si>
  <si>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</si>
  <si>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</si>
  <si>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</si>
  <si>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</si>
  <si>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</si>
  <si>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</si>
  <si>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</si>
  <si>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</si>
  <si>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</si>
  <si>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</si>
  <si>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</si>
  <si>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</si>
  <si>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</si>
  <si>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</si>
  <si>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</si>
  <si>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</si>
  <si>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</si>
  <si>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</si>
  <si>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</si>
  <si>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</si>
  <si>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</si>
  <si>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</si>
  <si>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</si>
  <si>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</si>
  <si>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</si>
  <si>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</si>
  <si>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</si>
  <si>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</si>
  <si>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</si>
  <si>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</si>
  <si>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</si>
  <si>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</si>
  <si>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</si>
  <si>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</si>
  <si>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</si>
  <si>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</si>
  <si>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</si>
  <si>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</si>
  <si>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</si>
  <si>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</si>
  <si>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</si>
  <si>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</si>
  <si>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</si>
  <si>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</si>
  <si>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</si>
  <si>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</si>
  <si>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</si>
  <si>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</si>
  <si>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</si>
  <si>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</si>
  <si>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</si>
  <si>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</si>
  <si>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</si>
  <si>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</si>
  <si>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</si>
  <si>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</si>
  <si>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</si>
  <si>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</si>
  <si>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</si>
  <si>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</si>
  <si>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</si>
  <si>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</si>
  <si>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</si>
  <si>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</si>
  <si>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</si>
  <si>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</si>
  <si>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</si>
  <si>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</si>
  <si>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</si>
  <si>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</si>
  <si>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</si>
  <si>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</si>
  <si>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</si>
  <si>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</si>
  <si>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</si>
  <si>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</si>
  <si>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</si>
  <si>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</si>
  <si>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</si>
  <si>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</si>
  <si>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</si>
  <si>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</si>
  <si>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</si>
  <si>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</si>
  <si>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</si>
  <si>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</si>
  <si>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</si>
  <si>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</si>
  <si>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</si>
  <si>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</si>
  <si>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</si>
  <si>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</si>
  <si>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</si>
  <si>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</si>
  <si>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</si>
  <si>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</si>
  <si>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</si>
  <si>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</si>
  <si>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</si>
  <si>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</si>
  <si>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</si>
  <si>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</si>
  <si>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</si>
  <si>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</si>
  <si>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</si>
  <si>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</si>
  <si>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</si>
  <si>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</si>
  <si>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</si>
  <si>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</si>
  <si>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</si>
  <si>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</si>
  <si>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</si>
  <si>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</si>
  <si>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</si>
  <si>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</si>
  <si>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</si>
  <si>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</si>
  <si>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</si>
  <si>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</si>
  <si>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</si>
  <si>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</si>
  <si>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</si>
  <si>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</si>
  <si>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</si>
  <si>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</si>
  <si>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</si>
  <si>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</si>
  <si>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</si>
  <si>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</si>
  <si>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</si>
  <si>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</si>
  <si>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</si>
  <si>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</si>
  <si>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</si>
  <si>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</si>
  <si>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</si>
  <si>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</si>
  <si>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</si>
  <si>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</si>
  <si>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</si>
  <si>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</si>
  <si>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</si>
  <si>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</si>
  <si>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</si>
  <si>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</si>
  <si>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</si>
  <si>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</si>
  <si>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</si>
  <si>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</si>
  <si>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</si>
  <si>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</si>
  <si>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</si>
  <si>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</si>
  <si>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</si>
  <si>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</si>
  <si>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</si>
  <si>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</si>
  <si>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</si>
  <si>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</si>
  <si>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</si>
  <si>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</si>
  <si>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</si>
  <si>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</si>
  <si>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</si>
  <si>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</si>
  <si>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</si>
  <si>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</si>
  <si>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</si>
  <si>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</si>
  <si>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</si>
  <si>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</si>
  <si>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</si>
  <si>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</si>
  <si>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</si>
  <si>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</si>
  <si>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</si>
  <si>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</si>
  <si>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</si>
  <si>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</si>
  <si>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</si>
  <si>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</si>
  <si>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</si>
  <si>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</si>
  <si>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</si>
  <si>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</si>
  <si>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</si>
  <si>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</si>
  <si>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</si>
  <si>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</si>
  <si>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</si>
  <si>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</si>
  <si>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</si>
  <si>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</si>
  <si>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</si>
  <si>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</si>
  <si>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</si>
  <si>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</si>
  <si>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</si>
  <si>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</si>
  <si>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</si>
  <si>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</si>
  <si>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</si>
  <si>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</si>
  <si>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</si>
  <si>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</si>
  <si>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</si>
  <si>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</si>
  <si>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</si>
  <si>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</si>
  <si>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</si>
  <si>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</si>
  <si>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</si>
  <si>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</si>
  <si>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</si>
  <si>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</si>
  <si>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</si>
  <si>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</si>
  <si>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</si>
  <si>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</si>
  <si>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</si>
  <si>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</si>
  <si>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</si>
  <si>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</si>
  <si>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</si>
  <si>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</si>
  <si>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</si>
  <si>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</si>
  <si>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</si>
  <si>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</si>
  <si>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</si>
  <si>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</si>
  <si>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</si>
  <si>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</si>
  <si>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</si>
  <si>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</si>
  <si>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</si>
  <si>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</si>
  <si>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</si>
  <si>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</si>
  <si>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</si>
  <si>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</si>
  <si>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</si>
  <si>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</si>
  <si>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</si>
  <si>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</si>
  <si>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</si>
  <si>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</si>
  <si>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</si>
  <si>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</si>
  <si>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</si>
  <si>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</si>
  <si>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</si>
  <si>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</si>
  <si>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</si>
  <si>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</si>
  <si>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</si>
  <si>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</si>
  <si>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</si>
  <si>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</si>
  <si>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</si>
  <si>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</si>
  <si>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</si>
  <si>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</si>
  <si>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</si>
  <si>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</si>
  <si>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</si>
  <si>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</si>
  <si>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</si>
  <si>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</si>
  <si>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</si>
  <si>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</si>
  <si>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</si>
  <si>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</si>
  <si>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</si>
  <si>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</si>
  <si>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</si>
  <si>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</si>
  <si>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</si>
  <si>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</si>
  <si>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</si>
  <si>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</si>
  <si>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</si>
  <si>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</si>
  <si>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</si>
  <si>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</si>
  <si>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</si>
  <si>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</si>
  <si>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</si>
  <si>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</si>
  <si>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</si>
  <si>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</si>
  <si>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</si>
  <si>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</si>
  <si>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</si>
  <si>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</si>
  <si>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</si>
  <si>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</si>
  <si>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</si>
  <si>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</si>
  <si>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</si>
  <si>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</si>
  <si>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</si>
  <si>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</si>
  <si>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</si>
  <si>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</si>
  <si>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</si>
  <si>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</si>
  <si>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</si>
  <si>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</si>
  <si>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</si>
  <si>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</si>
  <si>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</si>
  <si>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</si>
  <si>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</si>
  <si>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</si>
  <si>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</si>
  <si>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</si>
  <si>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</si>
  <si>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</si>
  <si>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</si>
  <si>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</si>
  <si>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</si>
  <si>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</si>
  <si>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</si>
  <si>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</si>
  <si>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</si>
  <si>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</si>
  <si>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</si>
  <si>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</si>
  <si>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</si>
  <si>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</si>
  <si>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</si>
  <si>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</si>
  <si>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</si>
  <si>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</si>
  <si>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</si>
  <si>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</si>
  <si>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</si>
  <si>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</si>
  <si>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</si>
  <si>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</si>
  <si>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</si>
  <si>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</si>
  <si>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</si>
  <si>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</si>
  <si>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</si>
  <si>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</si>
  <si>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</si>
  <si>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</si>
  <si>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</si>
  <si>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</si>
  <si>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</si>
  <si>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</si>
  <si>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</si>
  <si>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</si>
  <si>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</si>
  <si>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</si>
  <si>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</si>
  <si>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</si>
  <si>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</si>
  <si>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</si>
  <si>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</si>
  <si>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</si>
  <si>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</si>
  <si>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</si>
  <si>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</si>
  <si>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</si>
  <si>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</si>
  <si>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</si>
  <si>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</si>
  <si>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</si>
  <si>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</si>
  <si>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</si>
  <si>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</si>
  <si>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</si>
  <si>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</si>
  <si>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</si>
  <si>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</si>
  <si>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</si>
  <si>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</si>
  <si>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</si>
  <si>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</si>
  <si>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</si>
  <si>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</si>
  <si>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</si>
  <si>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</si>
  <si>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</si>
  <si>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</si>
  <si>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</si>
  <si>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</si>
  <si>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</si>
  <si>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</si>
  <si>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</si>
  <si>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</si>
  <si>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</si>
  <si>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</si>
  <si>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</si>
  <si>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</si>
  <si>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</si>
  <si>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</si>
  <si>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</si>
  <si>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</si>
  <si>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</si>
  <si>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</si>
  <si>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</si>
  <si>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</si>
  <si>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</si>
  <si>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</si>
  <si>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</si>
  <si>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</si>
  <si>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</si>
  <si>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</si>
  <si>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</si>
  <si>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</si>
  <si>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</si>
  <si>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</si>
  <si>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</si>
  <si>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</si>
  <si>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</si>
  <si>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</si>
  <si>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</si>
  <si>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</si>
  <si>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</si>
  <si>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</si>
  <si>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</si>
  <si>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</si>
  <si>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</si>
  <si>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</si>
  <si>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</si>
  <si>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</si>
  <si>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</si>
  <si>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</si>
  <si>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</si>
  <si>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</si>
  <si>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</si>
  <si>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</si>
  <si>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</si>
  <si>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</si>
  <si>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</si>
  <si>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</si>
  <si>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</si>
  <si>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</si>
  <si>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</si>
  <si>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</si>
  <si>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</si>
  <si>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</si>
  <si>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</si>
  <si>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</si>
  <si>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</si>
  <si>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</si>
  <si>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</si>
  <si>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</si>
  <si>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</si>
  <si>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</si>
  <si>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</si>
  <si>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</si>
  <si>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</si>
  <si>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</si>
  <si>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</si>
  <si>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</si>
  <si>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</si>
  <si>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</si>
  <si>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</si>
  <si>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</si>
  <si>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</si>
  <si>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</si>
  <si>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</si>
  <si>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</si>
  <si>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</si>
  <si>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</si>
  <si>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</si>
  <si>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</si>
  <si>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</si>
  <si>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</si>
  <si>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</si>
  <si>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</si>
  <si>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</si>
  <si>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</si>
  <si>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</si>
  <si>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</si>
  <si>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</si>
  <si>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</si>
  <si>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</si>
  <si>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</si>
  <si>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</si>
  <si>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</si>
  <si>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</si>
  <si>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</si>
  <si>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</si>
  <si>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</si>
  <si>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</si>
  <si>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</si>
  <si>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</si>
  <si>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</si>
  <si>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</si>
  <si>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</si>
  <si>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</si>
  <si>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</si>
  <si>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</si>
  <si>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</si>
  <si>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</si>
  <si>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</si>
  <si>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</si>
  <si>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</si>
  <si>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</si>
  <si>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</si>
  <si>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</si>
  <si>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</si>
  <si>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</si>
  <si>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</si>
  <si>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</si>
  <si>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</si>
  <si>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</si>
  <si>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</si>
  <si>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</si>
  <si>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</si>
  <si>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</si>
  <si>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</si>
  <si>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</si>
  <si>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</si>
  <si>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</si>
  <si>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</si>
  <si>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</si>
  <si>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</si>
  <si>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</si>
  <si>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</si>
  <si>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</si>
  <si>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</si>
  <si>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</si>
  <si>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</si>
  <si>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</si>
  <si>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</si>
  <si>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</si>
  <si>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</si>
  <si>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</si>
  <si>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</si>
  <si>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</si>
  <si>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</si>
  <si>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</si>
  <si>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</si>
  <si>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</si>
  <si>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</si>
  <si>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</si>
  <si>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</si>
  <si>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</si>
  <si>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</si>
  <si>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</si>
  <si>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</si>
  <si>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</si>
  <si>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</si>
  <si>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</si>
  <si>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</si>
  <si>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</si>
  <si>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</si>
  <si>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</si>
  <si>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</si>
  <si>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</si>
  <si>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</si>
  <si>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</si>
  <si>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</si>
  <si>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</si>
  <si>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</si>
  <si>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</si>
  <si>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</si>
  <si>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</si>
  <si>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</si>
  <si>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</si>
  <si>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</si>
  <si>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</si>
  <si>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</si>
  <si>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</si>
  <si>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</si>
  <si>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</si>
  <si>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</si>
  <si>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</si>
  <si>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</si>
  <si>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</si>
  <si>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</si>
  <si>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</si>
  <si>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</si>
  <si>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</si>
  <si>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</si>
  <si>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</si>
  <si>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</si>
  <si>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</si>
  <si>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</si>
  <si>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</si>
  <si>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</si>
  <si>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</si>
  <si>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</si>
  <si>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</si>
  <si>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</si>
  <si>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</si>
  <si>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</si>
  <si>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</si>
  <si>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</si>
  <si>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</si>
  <si>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</si>
  <si>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</si>
  <si>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</si>
  <si>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</si>
  <si>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</si>
  <si>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</si>
  <si>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</si>
  <si>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</si>
  <si>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</si>
  <si>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</si>
  <si>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</si>
  <si>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</si>
  <si>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</si>
  <si>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</si>
  <si>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</si>
  <si>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</si>
  <si>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</si>
  <si>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</si>
  <si>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</si>
  <si>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</si>
  <si>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</si>
  <si>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</si>
  <si>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</si>
  <si>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</si>
  <si>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</si>
  <si>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</si>
  <si>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</si>
  <si>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</si>
  <si>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</si>
  <si>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</si>
  <si>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</si>
  <si>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</si>
  <si>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</si>
  <si>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</si>
  <si>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</si>
  <si>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</si>
  <si>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</si>
  <si>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</si>
  <si>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</si>
  <si>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</si>
  <si>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</si>
  <si>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</si>
  <si>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</si>
  <si>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</si>
  <si>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</si>
  <si>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</si>
  <si>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</si>
  <si>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</si>
  <si>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</si>
  <si>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</si>
  <si>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</si>
  <si>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</si>
  <si>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</si>
  <si>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</si>
  <si>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</si>
  <si>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</si>
  <si>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</si>
  <si>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</si>
  <si>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</si>
  <si>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</si>
  <si>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</si>
  <si>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</si>
  <si>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</si>
  <si>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</si>
  <si>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</si>
  <si>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</si>
  <si>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</si>
  <si>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</si>
  <si>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</si>
  <si>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</si>
  <si>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</si>
  <si>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</si>
  <si>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</si>
  <si>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</si>
  <si>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</si>
  <si>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</si>
  <si>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</si>
  <si>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</si>
  <si>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</si>
  <si>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</si>
  <si>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</si>
  <si>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</si>
  <si>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</si>
  <si>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</si>
  <si>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</si>
  <si>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</si>
  <si>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</si>
  <si>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</si>
  <si>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</si>
  <si>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</si>
  <si>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</si>
  <si>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</si>
  <si>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</si>
  <si>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</si>
  <si>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</si>
  <si>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</si>
  <si>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</si>
  <si>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</si>
  <si>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</si>
  <si>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</si>
  <si>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</si>
  <si>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</si>
  <si>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</si>
  <si>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</si>
  <si>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</si>
  <si>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</si>
  <si>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</si>
  <si>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</si>
  <si>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</si>
  <si>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</si>
  <si>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</si>
  <si>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</si>
  <si>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</si>
  <si>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</si>
  <si>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</si>
  <si>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</si>
  <si>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</si>
  <si>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</si>
  <si>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</si>
  <si>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</si>
  <si>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</si>
  <si>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</si>
  <si>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</si>
  <si>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</si>
  <si>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</si>
  <si>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</si>
  <si>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</si>
  <si>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</si>
  <si>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</si>
  <si>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</si>
  <si>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</si>
  <si>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</si>
  <si>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</si>
  <si>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</si>
  <si>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</si>
  <si>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</si>
  <si>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</si>
  <si>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</si>
  <si>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</si>
  <si>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</si>
  <si>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</si>
  <si>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</si>
  <si>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</si>
  <si>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</si>
  <si>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</si>
  <si>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</si>
  <si>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</si>
  <si>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</si>
  <si>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</si>
  <si>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</si>
  <si>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</si>
  <si>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</si>
  <si>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</si>
  <si>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</si>
  <si>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</si>
  <si>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</si>
  <si>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</si>
  <si>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</si>
  <si>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</si>
  <si>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</si>
  <si>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</si>
  <si>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</si>
  <si>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</si>
  <si>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</si>
  <si>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</si>
  <si>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</si>
  <si>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</si>
  <si>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</si>
  <si>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</si>
  <si>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</si>
  <si>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</si>
  <si>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</si>
  <si>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</si>
  <si>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</si>
  <si>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</si>
  <si>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</si>
  <si>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</si>
  <si>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</si>
  <si>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</si>
  <si>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</si>
  <si>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</si>
  <si>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</si>
  <si>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</si>
  <si>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</si>
  <si>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</si>
  <si>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</si>
  <si>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</si>
  <si>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</si>
  <si>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</si>
  <si>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</si>
  <si>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</si>
  <si>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</si>
  <si>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</si>
  <si>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</si>
  <si>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</si>
  <si>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</si>
  <si>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</si>
  <si>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</si>
  <si>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</si>
  <si>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</si>
  <si>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</si>
  <si>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</si>
  <si>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</si>
  <si>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</si>
  <si>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</si>
  <si>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</si>
  <si>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</si>
  <si>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</si>
  <si>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</si>
  <si>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</si>
  <si>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</si>
  <si>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</si>
  <si>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</si>
  <si>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</si>
  <si>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</si>
  <si>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</si>
  <si>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</si>
  <si>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</si>
  <si>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</si>
  <si>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</si>
  <si>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</si>
  <si>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</si>
  <si>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</si>
  <si>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</si>
  <si>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</si>
  <si>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</si>
  <si>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</si>
  <si>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</si>
  <si>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</si>
  <si>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</si>
  <si>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</si>
  <si>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</si>
  <si>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</si>
  <si>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</si>
  <si>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</si>
  <si>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</si>
  <si>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</si>
  <si>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</si>
  <si>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</si>
  <si>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</si>
  <si>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</si>
  <si>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</si>
  <si>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</si>
  <si>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</si>
  <si>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</si>
  <si>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</si>
  <si>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</si>
  <si>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</si>
  <si>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</si>
  <si>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</si>
  <si>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</si>
  <si>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</si>
  <si>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</si>
  <si>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</si>
  <si>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</si>
  <si>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</si>
  <si>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</si>
  <si>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</si>
  <si>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</si>
  <si>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</si>
  <si>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</si>
  <si>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</si>
  <si>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</si>
  <si>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</si>
  <si>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</si>
  <si>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</si>
  <si>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</si>
  <si>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</si>
  <si>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</si>
  <si>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</si>
  <si>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</si>
  <si>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</si>
  <si>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</si>
  <si>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</si>
  <si>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</si>
  <si>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</si>
  <si>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</si>
  <si>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</si>
  <si>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</si>
  <si>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</si>
  <si>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</si>
  <si>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</si>
  <si>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</si>
  <si>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</si>
  <si>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</si>
  <si>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</si>
  <si>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</si>
  <si>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</si>
  <si>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</si>
  <si>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</si>
  <si>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</si>
  <si>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</si>
  <si>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</si>
  <si>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</si>
  <si>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</si>
  <si>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</si>
  <si>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</si>
  <si>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</si>
  <si>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</si>
  <si>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</si>
  <si>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</si>
  <si>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</si>
  <si>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</si>
  <si>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</si>
  <si>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</si>
  <si>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</si>
  <si>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</si>
  <si>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</si>
  <si>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</si>
  <si>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</si>
  <si>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</si>
  <si>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</si>
  <si>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</si>
  <si>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</si>
  <si>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</si>
  <si>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</si>
  <si>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</si>
  <si>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</si>
  <si>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</si>
  <si>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</si>
  <si>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</si>
  <si>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</si>
  <si>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</si>
  <si>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</si>
  <si>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</si>
  <si>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</si>
  <si>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</si>
  <si>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</si>
  <si>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</si>
  <si>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</si>
  <si>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</si>
  <si>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</si>
  <si>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</si>
  <si>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</si>
  <si>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</si>
  <si>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</si>
  <si>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</si>
  <si>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</si>
  <si>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</si>
  <si>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</si>
  <si>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</si>
  <si>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</si>
  <si>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</si>
  <si>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</si>
  <si>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</si>
  <si>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</si>
  <si>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</si>
  <si>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</si>
  <si>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</si>
  <si>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</si>
  <si>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</si>
  <si>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</si>
  <si>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</si>
  <si>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</si>
  <si>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</si>
  <si>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</si>
  <si>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</si>
  <si>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</si>
  <si>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</si>
  <si>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</si>
  <si>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</si>
  <si>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</si>
  <si>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</si>
  <si>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</si>
  <si>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</si>
  <si>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</si>
  <si>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</si>
  <si>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</si>
  <si>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</si>
  <si>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</si>
  <si>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</si>
  <si>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</si>
  <si>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</si>
  <si>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</si>
  <si>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</si>
  <si>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</si>
  <si>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</si>
  <si>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</si>
  <si>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</si>
  <si>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</si>
  <si>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</si>
  <si>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</si>
  <si>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</si>
  <si>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</si>
  <si>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</si>
  <si>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</si>
  <si>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</si>
  <si>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</si>
  <si>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</si>
  <si>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</si>
  <si>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</si>
  <si>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</si>
  <si>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</si>
  <si>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</si>
  <si>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</si>
  <si>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</si>
  <si>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</si>
  <si>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</si>
  <si>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</si>
  <si>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</si>
  <si>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</si>
  <si>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</si>
  <si>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</si>
  <si>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</si>
  <si>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</si>
  <si>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</si>
  <si>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</si>
  <si>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</si>
  <si>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</si>
  <si>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</si>
  <si>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</si>
  <si>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</si>
  <si>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</si>
  <si>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</si>
  <si>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</si>
  <si>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</si>
  <si>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</si>
  <si>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</si>
  <si>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</si>
  <si>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</si>
  <si>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</si>
  <si>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</si>
  <si>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</si>
  <si>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</si>
  <si>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</si>
  <si>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</si>
  <si>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</si>
  <si>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</si>
  <si>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</si>
  <si>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</si>
  <si>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</si>
  <si>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</si>
  <si>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</si>
  <si>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</si>
  <si>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</si>
  <si>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</si>
  <si>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</si>
  <si>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</si>
  <si>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</si>
  <si>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</si>
  <si>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</si>
  <si>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</si>
  <si>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</si>
  <si>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</si>
  <si>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</si>
  <si>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</si>
  <si>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</si>
  <si>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</si>
  <si>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</si>
  <si>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</si>
  <si>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</si>
  <si>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</si>
  <si>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</si>
  <si>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</si>
  <si>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</si>
  <si>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</si>
  <si>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</si>
  <si>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</si>
  <si>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</si>
  <si>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</si>
  <si>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</si>
  <si>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</si>
  <si>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</si>
  <si>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</si>
  <si>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</si>
  <si>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</si>
  <si>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</si>
  <si>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</si>
  <si>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</si>
  <si>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</si>
  <si>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</si>
  <si>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</si>
  <si>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</si>
  <si>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</si>
  <si>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</si>
  <si>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</si>
  <si>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</si>
  <si>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</si>
  <si>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</si>
  <si>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</si>
  <si>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</si>
  <si>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</si>
  <si>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</si>
  <si>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</si>
  <si>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</si>
  <si>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</si>
  <si>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</si>
  <si>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</si>
  <si>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</si>
  <si>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</si>
  <si>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</si>
  <si>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</si>
  <si>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</si>
  <si>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</si>
  <si>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</si>
  <si>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</si>
  <si>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</si>
  <si>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</si>
  <si>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</si>
  <si>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</si>
  <si>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</si>
  <si>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</si>
  <si>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</si>
  <si>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</si>
  <si>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</si>
  <si>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</si>
  <si>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</si>
  <si>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</si>
  <si>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</si>
  <si>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</si>
  <si>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</si>
  <si>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</si>
  <si>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</si>
  <si>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</si>
  <si>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</si>
  <si>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</si>
  <si>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</si>
  <si>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</si>
  <si>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</si>
  <si>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</si>
  <si>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</si>
  <si>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</si>
  <si>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</si>
  <si>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</si>
  <si>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</si>
  <si>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</si>
  <si>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</si>
  <si>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</si>
  <si>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</si>
  <si>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</si>
  <si>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</si>
  <si>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</si>
  <si>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</si>
  <si>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</si>
  <si>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</si>
  <si>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</si>
  <si>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</si>
  <si>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</si>
  <si>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</si>
  <si>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</si>
  <si>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</si>
  <si>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</si>
  <si>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</si>
  <si>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</si>
  <si>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</si>
  <si>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</si>
  <si>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</si>
  <si>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</si>
  <si>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</si>
  <si>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</si>
  <si>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</si>
  <si>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</si>
  <si>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</si>
  <si>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</si>
  <si>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</si>
  <si>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</si>
  <si>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</si>
  <si>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</si>
  <si>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</si>
  <si>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</si>
  <si>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</si>
  <si>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</si>
  <si>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</si>
  <si>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</si>
  <si>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</si>
  <si>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</si>
  <si>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</si>
  <si>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</si>
  <si>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</si>
  <si>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</si>
  <si>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</si>
  <si>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</si>
  <si>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</si>
  <si>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</si>
  <si>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</si>
  <si>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</si>
  <si>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</si>
  <si>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</si>
  <si>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</si>
  <si>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</si>
  <si>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</si>
  <si>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</si>
  <si>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</si>
  <si>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</si>
  <si>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</si>
  <si>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</si>
  <si>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</si>
  <si>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</si>
  <si>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</si>
  <si>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</si>
  <si>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</si>
  <si>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</si>
  <si>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</si>
  <si>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</si>
  <si>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</si>
  <si>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</si>
  <si>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</si>
  <si>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</si>
  <si>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</si>
  <si>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</si>
  <si>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</si>
  <si>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</si>
  <si>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</si>
  <si>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</si>
  <si>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</si>
  <si>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</si>
  <si>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</si>
  <si>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</si>
  <si>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</si>
  <si>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</si>
  <si>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</si>
  <si>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</si>
  <si>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</si>
  <si>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</si>
  <si>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</si>
  <si>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</si>
  <si>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</si>
  <si>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</si>
  <si>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</si>
  <si>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</si>
  <si>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</si>
  <si>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</si>
  <si>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</si>
  <si>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</si>
  <si>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</si>
  <si>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</si>
  <si>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</si>
  <si>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</si>
  <si>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</si>
  <si>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</si>
  <si>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</si>
  <si>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</si>
  <si>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</si>
  <si>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</si>
  <si>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</si>
  <si>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</si>
  <si>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</si>
  <si>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</si>
  <si>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</si>
  <si>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</si>
  <si>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</si>
  <si>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</si>
  <si>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</si>
  <si>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</si>
  <si>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</si>
  <si>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</si>
  <si>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</si>
  <si>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</si>
  <si>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</si>
  <si>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</si>
  <si>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</si>
  <si>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</si>
  <si>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</si>
  <si>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</si>
  <si>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</si>
  <si>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</si>
  <si>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</si>
  <si>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</si>
  <si>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</si>
  <si>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</si>
  <si>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</si>
  <si>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</si>
  <si>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</si>
  <si>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</si>
  <si>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</si>
  <si>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</si>
  <si>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</si>
  <si>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</si>
  <si>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</si>
  <si>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</si>
  <si>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</si>
  <si>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</si>
  <si>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</si>
  <si>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</si>
  <si>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</si>
  <si>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</si>
  <si>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</si>
  <si>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</si>
  <si>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</si>
  <si>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</si>
  <si>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</si>
  <si>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</si>
  <si>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</si>
  <si>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</si>
  <si>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</si>
  <si>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</si>
  <si>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</si>
  <si>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</si>
  <si>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</si>
  <si>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</si>
  <si>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</si>
  <si>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</si>
  <si>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</si>
  <si>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</si>
  <si>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</si>
  <si>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</si>
  <si>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</si>
  <si>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</si>
  <si>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</si>
  <si>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</si>
  <si>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</si>
  <si>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</si>
  <si>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</si>
  <si>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</si>
  <si>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</si>
  <si>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</si>
  <si>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</si>
  <si>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</si>
  <si>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</si>
  <si>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</si>
  <si>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</si>
  <si>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</si>
  <si>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</si>
  <si>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</si>
  <si>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</si>
  <si>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</si>
  <si>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</si>
  <si>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</si>
  <si>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</si>
  <si>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</si>
  <si>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</si>
  <si>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</si>
  <si>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</si>
  <si>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</si>
  <si>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</si>
  <si>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</si>
  <si>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</si>
  <si>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</si>
  <si>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</si>
  <si>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</si>
  <si>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</si>
  <si>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</si>
  <si>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</si>
  <si>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</si>
  <si>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</si>
  <si>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</si>
  <si>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</si>
  <si>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</si>
  <si>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</si>
  <si>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</si>
  <si>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</si>
  <si>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</si>
  <si>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</si>
  <si>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</si>
  <si>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</si>
  <si>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</si>
  <si>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</si>
  <si>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</si>
  <si>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</si>
  <si>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</si>
  <si>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</si>
  <si>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</si>
  <si>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</si>
  <si>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</si>
  <si>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</si>
  <si>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</si>
  <si>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</si>
  <si>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</si>
  <si>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</si>
  <si>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</si>
  <si>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</si>
  <si>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</si>
  <si>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</si>
  <si>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</si>
  <si>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</si>
  <si>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</si>
  <si>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</si>
  <si>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</si>
  <si>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</si>
  <si>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</si>
  <si>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</si>
  <si>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</si>
  <si>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</si>
  <si>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</si>
  <si>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</si>
  <si>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</si>
  <si>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</si>
  <si>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</si>
  <si>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</si>
  <si>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</si>
  <si>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</si>
  <si>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</si>
  <si>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</si>
  <si>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</si>
  <si>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</si>
  <si>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</si>
  <si>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</si>
  <si>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</si>
  <si>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</si>
  <si>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</si>
  <si>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</si>
  <si>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</si>
  <si>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</si>
  <si>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</si>
  <si>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</si>
  <si>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</si>
  <si>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</si>
  <si>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</si>
  <si>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</si>
  <si>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</si>
  <si>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</si>
  <si>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</si>
  <si>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</si>
  <si>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</si>
  <si>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</si>
  <si>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</si>
  <si>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</si>
  <si>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</si>
  <si>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</si>
  <si>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</si>
  <si>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</si>
  <si>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</si>
  <si>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</si>
  <si>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</si>
  <si>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</si>
  <si>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</si>
  <si>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</si>
  <si>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</si>
  <si>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</si>
  <si>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</si>
  <si>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</si>
  <si>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</si>
  <si>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</si>
  <si>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</si>
  <si>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</si>
  <si>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</si>
  <si>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</si>
  <si>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</si>
  <si>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</si>
  <si>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</si>
  <si>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</si>
  <si>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</si>
  <si>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</si>
  <si>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</si>
  <si>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</si>
  <si>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</si>
  <si>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</si>
  <si>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</si>
  <si>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</si>
  <si>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</si>
  <si>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</si>
  <si>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</si>
  <si>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</si>
  <si>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</si>
  <si>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</si>
  <si>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</si>
  <si>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</si>
  <si>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</si>
  <si>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</si>
  <si>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</si>
  <si>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</si>
  <si>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</si>
  <si>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</si>
  <si>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</si>
  <si>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</si>
  <si>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</si>
  <si>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</si>
  <si>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</si>
  <si>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</si>
  <si>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</si>
  <si>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</si>
  <si>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</si>
  <si>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</si>
  <si>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</si>
  <si>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</si>
  <si>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</si>
  <si>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</si>
  <si>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</si>
  <si>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</si>
  <si>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</si>
  <si>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</si>
  <si>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</si>
  <si>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</si>
  <si>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</si>
  <si>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</si>
  <si>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</si>
  <si>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</si>
  <si>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</si>
  <si>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</si>
  <si>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</si>
  <si>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</si>
  <si>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</si>
  <si>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</si>
  <si>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</si>
  <si>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</si>
  <si>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</si>
  <si>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</si>
  <si>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</si>
  <si>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</si>
  <si>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</si>
  <si>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</si>
  <si>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</si>
  <si>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</si>
  <si>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</si>
  <si>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</si>
  <si>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</si>
  <si>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</si>
  <si>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</si>
  <si>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</si>
  <si>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</si>
  <si>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</si>
  <si>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</si>
  <si>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</si>
  <si>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</si>
  <si>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</si>
  <si>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</si>
  <si>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</si>
  <si>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</si>
  <si>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</si>
  <si>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</si>
  <si>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</si>
  <si>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</si>
  <si>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</si>
  <si>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</si>
  <si>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</si>
  <si>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</si>
  <si>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</si>
  <si>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</si>
  <si>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</si>
  <si>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</si>
  <si>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</si>
  <si>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</si>
  <si>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</si>
  <si>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</si>
  <si>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</si>
  <si>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</si>
  <si>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</si>
  <si>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</si>
  <si>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</si>
  <si>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</si>
  <si>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</si>
  <si>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</si>
  <si>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</si>
  <si>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</si>
  <si>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</si>
  <si>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</si>
  <si>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</si>
  <si>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</si>
  <si>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</si>
  <si>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</si>
  <si>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</si>
  <si>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</si>
  <si>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</si>
  <si>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</si>
  <si>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</si>
  <si>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</si>
  <si>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</si>
  <si>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</si>
  <si>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</si>
  <si>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</si>
  <si>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</si>
  <si>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</si>
  <si>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</si>
  <si>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</si>
  <si>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</si>
  <si>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</si>
  <si>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</si>
  <si>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</si>
  <si>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</si>
  <si>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</si>
  <si>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</si>
  <si>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</si>
  <si>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</si>
  <si>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</si>
  <si>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</si>
  <si>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</si>
  <si>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</si>
  <si>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</si>
  <si>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</si>
  <si>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</si>
  <si>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</si>
  <si>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</si>
  <si>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</si>
  <si>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</si>
  <si>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</si>
  <si>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</si>
  <si>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</si>
  <si>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</si>
  <si>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</si>
  <si>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</si>
  <si>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</si>
  <si>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</si>
  <si>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</si>
  <si>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</si>
  <si>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</si>
  <si>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</si>
  <si>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</si>
  <si>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</si>
  <si>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</si>
  <si>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</si>
  <si>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</si>
  <si>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</si>
  <si>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</si>
  <si>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</si>
  <si>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</si>
  <si>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</si>
  <si>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</si>
  <si>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</si>
  <si>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</si>
  <si>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</si>
  <si>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</si>
  <si>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</si>
  <si>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</si>
  <si>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</si>
  <si>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</si>
  <si>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</si>
  <si>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</si>
  <si>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</si>
  <si>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</si>
  <si>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</si>
  <si>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</si>
  <si>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</si>
  <si>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</si>
  <si>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</si>
  <si>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</si>
  <si>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</si>
  <si>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</si>
  <si>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</si>
  <si>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</si>
  <si>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</si>
  <si>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</si>
  <si>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</si>
  <si>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</si>
  <si>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</si>
  <si>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</si>
  <si>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</si>
  <si>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</si>
  <si>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</si>
  <si>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</si>
  <si>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</si>
  <si>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</si>
  <si>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</si>
  <si>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</si>
  <si>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</si>
  <si>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</si>
  <si>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</si>
  <si>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</si>
  <si>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</si>
  <si>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</si>
  <si>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</si>
  <si>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</si>
  <si>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</si>
  <si>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</si>
  <si>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</si>
  <si>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</si>
  <si>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</si>
  <si>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</si>
  <si>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</si>
  <si>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</si>
  <si>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</si>
  <si>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</si>
  <si>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</si>
  <si>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</si>
  <si>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</si>
  <si>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</si>
  <si>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</si>
  <si>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</si>
  <si>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</si>
  <si>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</si>
  <si>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</si>
  <si>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</si>
  <si>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</si>
  <si>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</si>
  <si>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</si>
  <si>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</si>
  <si>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</si>
  <si>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</si>
  <si>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</si>
  <si>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</si>
  <si>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</si>
  <si>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</si>
  <si>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</si>
  <si>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</si>
  <si>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</si>
  <si>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</si>
  <si>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</si>
  <si>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</si>
  <si>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</si>
  <si>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</si>
  <si>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</si>
  <si>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</si>
  <si>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</si>
  <si>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</si>
  <si>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</si>
  <si>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</si>
  <si>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</si>
  <si>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</si>
  <si>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</si>
  <si>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</si>
  <si>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</si>
  <si>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</si>
  <si>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</si>
  <si>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</si>
  <si>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</si>
  <si>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</si>
  <si>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</si>
  <si>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</si>
  <si>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</si>
  <si>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</si>
  <si>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</si>
  <si>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</si>
  <si>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</si>
  <si>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</si>
  <si>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</si>
  <si>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</si>
  <si>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</si>
  <si>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</si>
  <si>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</si>
  <si>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</si>
  <si>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</si>
  <si>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</si>
  <si>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</si>
  <si>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</si>
  <si>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</si>
  <si>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</si>
  <si>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</si>
  <si>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</si>
  <si>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</si>
  <si>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</si>
  <si>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</si>
  <si>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</si>
  <si>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</si>
  <si>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</si>
  <si>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</si>
  <si>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</si>
  <si>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</si>
  <si>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</si>
  <si>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</si>
  <si>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</si>
  <si>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</si>
  <si>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</si>
  <si>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</si>
  <si>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</si>
  <si>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</si>
  <si>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</si>
  <si>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</si>
  <si>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</si>
  <si>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</si>
  <si>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</si>
  <si>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</si>
  <si>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</si>
  <si>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</si>
  <si>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</si>
  <si>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</si>
  <si>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</si>
  <si>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</si>
  <si>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</si>
  <si>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</si>
  <si>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</si>
  <si>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</si>
  <si>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</si>
  <si>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</si>
  <si>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</si>
  <si>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</si>
  <si>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</si>
  <si>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</si>
  <si>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</si>
  <si>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</si>
  <si>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</si>
  <si>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</si>
  <si>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</si>
  <si>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</si>
  <si>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</si>
  <si>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</si>
  <si>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</si>
  <si>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</si>
  <si>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</si>
  <si>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</si>
  <si>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</si>
  <si>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</si>
  <si>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</si>
  <si>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</si>
  <si>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</si>
  <si>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</si>
  <si>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</si>
  <si>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</si>
  <si>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</si>
  <si>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</si>
  <si>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</si>
  <si>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</si>
  <si>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</si>
  <si>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</si>
  <si>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</si>
  <si>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</si>
  <si>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</si>
  <si>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</si>
  <si>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</si>
  <si>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</si>
  <si>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</si>
  <si>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</si>
  <si>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</si>
  <si>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</si>
  <si>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</si>
  <si>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</si>
  <si>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</si>
  <si>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</si>
  <si>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</si>
  <si>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</si>
  <si>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</si>
  <si>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</si>
  <si>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</si>
  <si>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</si>
  <si>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</si>
  <si>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</si>
  <si>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</si>
  <si>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</si>
  <si>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</si>
  <si>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</si>
  <si>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</si>
  <si>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</si>
  <si>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</si>
  <si>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</si>
  <si>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</si>
  <si>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</si>
  <si>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</si>
  <si>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</si>
  <si>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</si>
  <si>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</si>
  <si>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</si>
  <si>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</si>
  <si>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</si>
  <si>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</si>
  <si>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</si>
  <si>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</si>
  <si>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</si>
  <si>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</si>
  <si>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</si>
  <si>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</si>
  <si>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</si>
  <si>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</si>
  <si>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</si>
  <si>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</si>
  <si>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</si>
  <si>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</si>
  <si>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</si>
  <si>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</si>
  <si>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</si>
  <si>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</si>
  <si>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</si>
  <si>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</si>
  <si>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</si>
  <si>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</si>
  <si>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</si>
  <si>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</si>
  <si>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</si>
  <si>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</si>
  <si>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</si>
  <si>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</si>
  <si>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</si>
  <si>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</si>
  <si>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</si>
  <si>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</si>
  <si>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</si>
  <si>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</si>
  <si>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</si>
  <si>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</si>
  <si>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</si>
  <si>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</si>
  <si>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</si>
  <si>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</si>
  <si>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</si>
  <si>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</si>
  <si>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</si>
  <si>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</si>
  <si>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</si>
  <si>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</si>
  <si>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</si>
  <si>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</si>
  <si>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</si>
  <si>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</si>
  <si>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</si>
  <si>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</si>
  <si>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</si>
  <si>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</si>
  <si>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</si>
  <si>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</si>
  <si>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</si>
  <si>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</si>
  <si>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</si>
  <si>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</si>
  <si>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</si>
  <si>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</si>
  <si>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</si>
  <si>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</si>
  <si>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</si>
  <si>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</si>
  <si>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</si>
  <si>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</si>
  <si>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</si>
  <si>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</si>
  <si>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</si>
  <si>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</si>
  <si>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</si>
  <si>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</si>
  <si>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</si>
  <si>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</si>
  <si>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</si>
  <si>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</si>
  <si>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</si>
  <si>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</si>
  <si>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</si>
  <si>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</si>
  <si>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</si>
  <si>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</si>
  <si>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</si>
  <si>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</si>
  <si>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</si>
  <si>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</si>
  <si>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</si>
  <si>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</si>
  <si>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</si>
  <si>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</si>
  <si>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</si>
  <si>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</si>
  <si>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</si>
  <si>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</si>
  <si>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</si>
  <si>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</si>
  <si>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</si>
  <si>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</si>
  <si>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</si>
  <si>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</si>
  <si>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</si>
  <si>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</si>
  <si>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</si>
  <si>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</si>
  <si>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</si>
  <si>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</si>
  <si>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</si>
  <si>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</si>
  <si>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</si>
  <si>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</si>
  <si>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</si>
  <si>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</si>
  <si>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</si>
  <si>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</si>
  <si>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</si>
  <si>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</si>
  <si>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</si>
  <si>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</si>
  <si>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</si>
  <si>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</si>
  <si>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</si>
  <si>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</si>
  <si>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</si>
  <si>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</si>
  <si>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</si>
  <si>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</si>
  <si>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</si>
  <si>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</si>
  <si>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</si>
  <si>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</si>
  <si>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</si>
  <si>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</si>
  <si>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</si>
  <si>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</si>
  <si>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</si>
  <si>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</si>
  <si>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</si>
  <si>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</si>
  <si>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</si>
  <si>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</si>
  <si>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</si>
  <si>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</si>
  <si>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</si>
  <si>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</si>
  <si>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</si>
  <si>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</si>
  <si>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</si>
  <si>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</si>
  <si>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</si>
  <si>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</si>
  <si>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</si>
  <si>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</si>
  <si>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</si>
  <si>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</si>
  <si>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</si>
  <si>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</si>
  <si>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</si>
  <si>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</si>
  <si>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</si>
  <si>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</si>
  <si>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</si>
  <si>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</si>
  <si>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</si>
  <si>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</si>
  <si>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</si>
  <si>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</si>
  <si>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</si>
  <si>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</si>
  <si>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</si>
  <si>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</si>
  <si>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</si>
  <si>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</si>
  <si>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</si>
  <si>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</si>
  <si>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</si>
  <si>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</si>
  <si>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</si>
  <si>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</si>
  <si>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</si>
  <si>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</si>
  <si>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</si>
  <si>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</si>
  <si>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</si>
  <si>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</si>
  <si>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</si>
  <si>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</si>
  <si>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</si>
  <si>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</si>
  <si>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</si>
  <si>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</si>
  <si>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</si>
  <si>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</si>
  <si>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</si>
  <si>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</si>
  <si>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</si>
  <si>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</si>
  <si>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</si>
  <si>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</si>
  <si>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</si>
  <si>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</si>
  <si>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</si>
  <si>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</si>
  <si>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</si>
  <si>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</si>
  <si>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</si>
  <si>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</si>
  <si>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</si>
  <si>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</si>
  <si>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</si>
  <si>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</si>
  <si>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</si>
  <si>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</si>
  <si>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</si>
  <si>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</si>
  <si>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</si>
  <si>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</si>
  <si>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</si>
  <si>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</si>
  <si>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</si>
  <si>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</si>
  <si>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</si>
  <si>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</si>
  <si>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</si>
  <si>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</si>
  <si>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</si>
  <si>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</si>
  <si>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</si>
  <si>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</si>
  <si>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</si>
  <si>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</si>
  <si>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</si>
  <si>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</si>
  <si>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</si>
  <si>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</si>
  <si>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</si>
  <si>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</si>
  <si>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</si>
  <si>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</si>
  <si>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</si>
  <si>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</si>
  <si>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</si>
  <si>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</si>
  <si>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</si>
  <si>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</si>
  <si>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</si>
  <si>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</si>
  <si>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</si>
  <si>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</si>
  <si>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</si>
  <si>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</si>
  <si>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</si>
  <si>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</si>
  <si>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</si>
  <si>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</si>
  <si>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</si>
  <si>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</si>
  <si>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</si>
  <si>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</si>
  <si>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</si>
  <si>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</si>
  <si>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</si>
  <si>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</si>
  <si>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</si>
  <si>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</si>
  <si>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</si>
  <si>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</si>
  <si>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</si>
  <si>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</si>
  <si>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</si>
  <si>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</si>
  <si>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</si>
  <si>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</si>
  <si>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</si>
  <si>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</si>
  <si>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</si>
  <si>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</si>
  <si>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</si>
  <si>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</si>
  <si>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</si>
  <si>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</si>
  <si>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</si>
  <si>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</si>
  <si>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</si>
  <si>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</si>
  <si>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</si>
  <si>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</si>
  <si>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</si>
  <si>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</si>
  <si>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</si>
  <si>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</si>
  <si>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</si>
  <si>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</si>
  <si>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</si>
  <si>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</si>
  <si>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</si>
  <si>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</si>
  <si>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</si>
  <si>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</si>
  <si>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</si>
  <si>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</si>
  <si>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</si>
  <si>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</si>
  <si>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</si>
  <si>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</si>
  <si>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</si>
  <si>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</si>
  <si>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</si>
  <si>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</si>
  <si>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</si>
  <si>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</si>
  <si>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</si>
  <si>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</si>
  <si>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</si>
  <si>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</si>
  <si>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</si>
  <si>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</si>
  <si>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</si>
  <si>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</si>
  <si>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</si>
  <si>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</si>
  <si>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</si>
  <si>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</si>
  <si>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</si>
  <si>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</si>
  <si>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</si>
  <si>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</si>
  <si>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</si>
  <si>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</si>
  <si>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</si>
  <si>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</si>
  <si>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</si>
  <si>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</si>
  <si>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</si>
  <si>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</si>
  <si>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</si>
  <si>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</si>
  <si>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</si>
  <si>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</si>
  <si>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</si>
  <si>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</si>
  <si>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</si>
  <si>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</si>
  <si>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</si>
  <si>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</si>
  <si>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</si>
  <si>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</si>
  <si>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</si>
  <si>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</si>
  <si>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</si>
  <si>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</si>
  <si>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</si>
  <si>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</si>
  <si>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</si>
  <si>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</si>
  <si>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</si>
  <si>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</si>
  <si>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</si>
  <si>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</si>
  <si>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</si>
  <si>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</si>
  <si>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</si>
  <si>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</si>
  <si>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</si>
  <si>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</si>
  <si>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</si>
  <si>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</si>
  <si>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</si>
  <si>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</si>
  <si>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</si>
  <si>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</si>
  <si>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</si>
  <si>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</si>
  <si>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</si>
  <si>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</si>
  <si>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</si>
  <si>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</si>
  <si>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</si>
  <si>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</si>
  <si>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</si>
  <si>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</si>
  <si>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</si>
  <si>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</si>
  <si>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</si>
  <si>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</si>
  <si>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</si>
  <si>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</si>
  <si>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</si>
  <si>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</si>
  <si>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</si>
  <si>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</si>
  <si>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</si>
  <si>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</si>
  <si>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</si>
  <si>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</si>
  <si>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</si>
  <si>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</si>
  <si>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</si>
  <si>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</si>
  <si>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</si>
  <si>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</si>
  <si>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</si>
  <si>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</si>
  <si>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</si>
  <si>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</si>
  <si>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</si>
  <si>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</si>
  <si>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</si>
  <si>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</si>
  <si>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</si>
  <si>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</si>
  <si>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</si>
  <si>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</si>
  <si>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</si>
  <si>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</si>
  <si>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</si>
  <si>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</si>
  <si>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</si>
  <si>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</si>
  <si>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</si>
  <si>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</si>
  <si>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</si>
  <si>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</si>
  <si>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</si>
  <si>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</si>
  <si>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</si>
  <si>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</si>
  <si>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</si>
  <si>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</si>
  <si>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</si>
  <si>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</si>
  <si>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</si>
  <si>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</si>
  <si>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</si>
  <si>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</si>
  <si>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</si>
  <si>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</si>
  <si>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</si>
  <si>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</si>
  <si>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</si>
  <si>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</si>
  <si>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</si>
  <si>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</si>
  <si>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</si>
  <si>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</si>
  <si>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</si>
  <si>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</si>
  <si>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</si>
  <si>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</si>
  <si>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</si>
  <si>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</si>
  <si>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</si>
  <si>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</si>
  <si>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</si>
  <si>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</si>
  <si>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</si>
  <si>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</si>
  <si>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</si>
  <si>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</si>
  <si>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</si>
  <si>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</si>
  <si>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</si>
  <si>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</si>
  <si>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</si>
  <si>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</si>
  <si>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</si>
  <si>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</si>
  <si>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</si>
  <si>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</si>
  <si>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</si>
  <si>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</si>
  <si>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</si>
  <si>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</si>
  <si>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</si>
  <si>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</si>
  <si>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</si>
  <si>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</si>
  <si>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</si>
  <si>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</si>
  <si>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</si>
  <si>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</si>
  <si>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</si>
  <si>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</si>
  <si>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</si>
  <si>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</si>
  <si>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</si>
  <si>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</si>
  <si>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</si>
  <si>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</si>
  <si>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</si>
  <si>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</si>
  <si>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</si>
  <si>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</si>
  <si>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</si>
  <si>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</si>
  <si>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</si>
  <si>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</si>
  <si>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</si>
  <si>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</si>
  <si>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</si>
  <si>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</si>
  <si>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</si>
  <si>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</si>
  <si>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</si>
  <si>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</si>
  <si>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</si>
  <si>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</si>
  <si>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</si>
  <si>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</si>
  <si>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</si>
  <si>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</si>
  <si>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</si>
  <si>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</si>
  <si>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</si>
  <si>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</si>
  <si>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</si>
  <si>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</si>
  <si>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</si>
  <si>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</si>
  <si>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</si>
  <si>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</si>
  <si>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</si>
  <si>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</si>
  <si>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</si>
  <si>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</si>
  <si>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</si>
  <si>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</si>
  <si>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</si>
  <si>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</si>
  <si>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</si>
  <si>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</si>
  <si>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</si>
  <si>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</si>
  <si>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</si>
  <si>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</si>
  <si>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</si>
  <si>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</si>
  <si>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</si>
  <si>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</si>
  <si>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</si>
  <si>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</si>
  <si>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</si>
  <si>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</si>
  <si>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</si>
  <si>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</si>
  <si>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</si>
  <si>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</si>
  <si>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</si>
  <si>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</si>
  <si>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</si>
  <si>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</si>
  <si>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</si>
  <si>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</si>
  <si>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</si>
  <si>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</si>
  <si>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</si>
  <si>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</si>
  <si>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</si>
  <si>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</si>
  <si>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</si>
  <si>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</si>
  <si>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</si>
  <si>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</si>
  <si>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</si>
  <si>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</si>
  <si>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</si>
  <si>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</si>
  <si>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</si>
  <si>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</si>
  <si>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</si>
  <si>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</si>
  <si>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</si>
  <si>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</si>
  <si>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</si>
  <si>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</si>
  <si>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</si>
  <si>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</si>
  <si>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</si>
  <si>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</si>
  <si>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</si>
  <si>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</si>
  <si>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</si>
  <si>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</si>
  <si>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</si>
  <si>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</si>
  <si>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</si>
  <si>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</si>
  <si>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</si>
  <si>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</si>
  <si>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</si>
  <si>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</si>
  <si>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</si>
  <si>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</si>
  <si>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</si>
  <si>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</si>
  <si>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</si>
  <si>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</si>
  <si>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</si>
  <si>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</si>
  <si>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</si>
  <si>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</si>
  <si>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</si>
  <si>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</si>
  <si>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</si>
  <si>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</si>
  <si>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</si>
  <si>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</si>
  <si>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</si>
  <si>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</si>
  <si>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</si>
  <si>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</si>
  <si>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</si>
  <si>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</si>
  <si>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</si>
  <si>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</si>
  <si>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</si>
  <si>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</si>
  <si>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</si>
  <si>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</si>
  <si>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</si>
  <si>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</si>
  <si>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</si>
  <si>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</si>
  <si>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</si>
  <si>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</si>
  <si>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</si>
  <si>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</si>
  <si>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</si>
  <si>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</si>
  <si>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</si>
  <si>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</si>
  <si>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</si>
  <si>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</si>
  <si>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</si>
  <si>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</si>
  <si>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</si>
  <si>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</si>
  <si>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</si>
  <si>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</si>
  <si>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</si>
  <si>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</si>
  <si>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</si>
  <si>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</si>
  <si>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</si>
  <si>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</si>
  <si>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</si>
  <si>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</si>
  <si>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</si>
  <si>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</si>
  <si>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</si>
  <si>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</si>
  <si>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</si>
  <si>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</si>
  <si>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</si>
  <si>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</si>
  <si>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</si>
  <si>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</si>
  <si>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</si>
  <si>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</si>
  <si>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</si>
  <si>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</si>
  <si>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</si>
  <si>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</si>
  <si>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</si>
  <si>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</si>
  <si>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</si>
  <si>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</si>
  <si>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</si>
  <si>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</si>
  <si>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</si>
  <si>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</si>
  <si>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</si>
  <si>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</si>
  <si>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</si>
  <si>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</si>
  <si>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</si>
  <si>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</si>
  <si>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</si>
  <si>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</si>
  <si>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</si>
  <si>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</si>
  <si>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</si>
  <si>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</si>
  <si>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</si>
  <si>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</si>
  <si>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</si>
  <si>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</si>
  <si>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</si>
  <si>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</si>
  <si>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</si>
  <si>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</si>
  <si>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</si>
  <si>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</si>
  <si>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</si>
  <si>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</si>
  <si>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</si>
  <si>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</si>
  <si>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</si>
  <si>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</si>
  <si>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</si>
  <si>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</si>
  <si>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</si>
  <si>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</si>
  <si>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</si>
  <si>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</si>
  <si>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</si>
  <si>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</si>
  <si>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</si>
  <si>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</si>
  <si>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</si>
  <si>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</si>
  <si>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</si>
  <si>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</si>
  <si>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</si>
  <si>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</si>
  <si>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</si>
  <si>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</si>
  <si>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</si>
  <si>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</si>
  <si>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</si>
  <si>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</si>
  <si>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</si>
  <si>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</si>
  <si>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</si>
  <si>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</si>
  <si>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</si>
  <si>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</si>
  <si>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</si>
  <si>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</si>
  <si>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</si>
  <si>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</si>
  <si>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</si>
  <si>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</si>
  <si>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</si>
  <si>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</si>
  <si>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</si>
  <si>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</si>
  <si>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</si>
  <si>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</si>
  <si>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</si>
  <si>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</si>
  <si>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</si>
  <si>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</si>
  <si>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</si>
  <si>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</si>
  <si>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</si>
  <si>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</si>
  <si>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</si>
  <si>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</si>
  <si>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</si>
  <si>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</si>
  <si>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</si>
  <si>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</si>
  <si>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</si>
  <si>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</si>
  <si>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</si>
  <si>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</si>
  <si>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</si>
  <si>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</si>
  <si>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</si>
  <si>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</si>
  <si>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</si>
  <si>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</si>
  <si>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</si>
  <si>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</si>
  <si>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</si>
  <si>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</si>
  <si>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</si>
  <si>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</si>
  <si>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</si>
  <si>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</si>
  <si>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</si>
  <si>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</si>
  <si>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</si>
  <si>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</si>
  <si>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</si>
  <si>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</si>
  <si>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</si>
  <si>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</si>
  <si>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</si>
  <si>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</si>
  <si>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</si>
  <si>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</si>
  <si>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</si>
  <si>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</si>
  <si>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</si>
  <si>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</si>
  <si>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</si>
  <si>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</si>
  <si>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</si>
  <si>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</si>
  <si>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</si>
  <si>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</si>
  <si>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</si>
  <si>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</si>
  <si>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</si>
  <si>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</si>
  <si>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</si>
  <si>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</si>
  <si>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</si>
  <si>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</si>
  <si>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</si>
  <si>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</si>
  <si>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</si>
  <si>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</si>
  <si>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</si>
  <si>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</si>
  <si>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</si>
  <si>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</si>
  <si>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</si>
  <si>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</si>
  <si>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</si>
  <si>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</si>
  <si>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</si>
  <si>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</si>
  <si>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</si>
  <si>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</si>
  <si>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</si>
  <si>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</si>
  <si>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</si>
  <si>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</si>
  <si>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</si>
  <si>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</si>
  <si>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</si>
  <si>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</si>
  <si>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</si>
  <si>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</si>
  <si>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</si>
  <si>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</si>
  <si>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</si>
  <si>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</si>
  <si>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</si>
  <si>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</si>
  <si>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</si>
  <si>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</si>
  <si>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</si>
  <si>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</si>
  <si>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</si>
  <si>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</si>
  <si>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</si>
  <si>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</si>
  <si>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</si>
  <si>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</si>
  <si>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</si>
  <si>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</si>
  <si>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</si>
  <si>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</si>
  <si>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</si>
  <si>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</si>
  <si>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</si>
  <si>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</si>
  <si>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</si>
  <si>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</si>
  <si>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</si>
  <si>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</si>
  <si>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</si>
  <si>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</si>
  <si>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</si>
  <si>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</si>
  <si>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</si>
  <si>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</si>
  <si>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</si>
  <si>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</si>
  <si>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</si>
  <si>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</si>
  <si>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</si>
  <si>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</si>
  <si>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</si>
  <si>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</si>
  <si>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</si>
  <si>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</si>
  <si>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</si>
  <si>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</si>
  <si>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</si>
  <si>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</si>
  <si>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</si>
  <si>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</si>
  <si>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</si>
  <si>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</si>
  <si>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</si>
  <si>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</si>
  <si>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</si>
  <si>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</si>
  <si>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</si>
  <si>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</si>
  <si>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</si>
  <si>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</si>
  <si>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</si>
  <si>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</si>
  <si>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</si>
  <si>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</si>
  <si>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</si>
  <si>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</si>
  <si>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</si>
  <si>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</si>
  <si>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</si>
  <si>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</si>
  <si>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</si>
  <si>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</si>
  <si>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</si>
  <si>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</si>
  <si>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</si>
  <si>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</si>
  <si>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</si>
  <si>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</si>
  <si>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</si>
  <si>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</si>
  <si>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</si>
  <si>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</si>
  <si>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</si>
  <si>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</si>
  <si>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</si>
  <si>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</si>
  <si>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</si>
  <si>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</si>
  <si>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</si>
  <si>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</si>
  <si>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</si>
  <si>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</si>
  <si>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</si>
  <si>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</si>
  <si>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</si>
  <si>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</si>
  <si>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</si>
  <si>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</si>
  <si>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</si>
  <si>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</si>
  <si>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</si>
  <si>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</si>
  <si>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</si>
  <si>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</si>
  <si>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</si>
  <si>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</si>
  <si>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</si>
  <si>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</si>
  <si>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</si>
  <si>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</si>
  <si>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</si>
  <si>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</si>
  <si>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</si>
  <si>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</si>
  <si>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</si>
  <si>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</si>
  <si>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</si>
  <si>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</si>
  <si>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</si>
  <si>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</si>
  <si>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</si>
  <si>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</si>
  <si>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</si>
  <si>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</si>
  <si>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</si>
  <si>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</si>
  <si>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</si>
  <si>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</si>
  <si>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</si>
  <si>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</si>
  <si>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</si>
  <si>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</si>
  <si>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</si>
  <si>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</si>
  <si>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</si>
  <si>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</si>
  <si>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</si>
  <si>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</si>
  <si>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</si>
  <si>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</si>
  <si>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</si>
  <si>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</si>
  <si>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</si>
  <si>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</si>
  <si>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</si>
  <si>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</si>
  <si>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</si>
  <si>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</si>
  <si>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</si>
  <si>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</si>
  <si>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</si>
  <si>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</si>
  <si>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</si>
  <si>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</si>
  <si>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</si>
  <si>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</si>
  <si>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</si>
  <si>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</si>
  <si>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</si>
  <si>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</si>
  <si>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</si>
  <si>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</si>
  <si>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</si>
  <si>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</si>
  <si>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</si>
  <si>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</si>
  <si>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</si>
  <si>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</si>
  <si>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</si>
  <si>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</si>
  <si>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</si>
  <si>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</si>
  <si>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</si>
  <si>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</si>
  <si>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</si>
  <si>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</si>
  <si>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</si>
  <si>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</si>
  <si>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</si>
  <si>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</si>
  <si>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</si>
  <si>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</si>
  <si>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</si>
  <si>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</si>
  <si>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</si>
  <si>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</si>
  <si>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</si>
  <si>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</si>
  <si>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</si>
  <si>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</si>
  <si>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</si>
  <si>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</si>
  <si>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</si>
  <si>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</si>
  <si>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</si>
  <si>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</si>
  <si>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</si>
  <si>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</si>
  <si>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</si>
  <si>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</si>
  <si>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</si>
  <si>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</si>
  <si>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</si>
  <si>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</si>
  <si>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</si>
  <si>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</si>
  <si>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</si>
  <si>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</si>
  <si>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</si>
  <si>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</si>
  <si>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</si>
  <si>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</si>
  <si>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</si>
  <si>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</si>
  <si>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</si>
  <si>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</si>
  <si>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</si>
  <si>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</si>
  <si>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</si>
  <si>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</si>
  <si>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</si>
  <si>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</si>
  <si>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</si>
  <si>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</si>
  <si>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</si>
  <si>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</si>
  <si>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</si>
  <si>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</si>
  <si>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</si>
  <si>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</si>
  <si>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</si>
  <si>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</si>
  <si>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</si>
  <si>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</si>
  <si>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</si>
  <si>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</si>
  <si>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</si>
  <si>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</si>
  <si>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</si>
  <si>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</si>
  <si>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</si>
  <si>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</si>
  <si>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</si>
  <si>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</si>
  <si>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</si>
  <si>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</si>
  <si>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</si>
  <si>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</si>
  <si>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</si>
  <si>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</si>
  <si>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</si>
  <si>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</si>
  <si>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</si>
  <si>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</si>
  <si>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</si>
  <si>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</si>
  <si>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</si>
  <si>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</si>
  <si>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</si>
  <si>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</si>
  <si>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</si>
  <si>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</si>
  <si>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</si>
  <si>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</si>
  <si>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</si>
  <si>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</si>
  <si>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</si>
  <si>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</si>
  <si>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</si>
  <si>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</si>
  <si>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</si>
  <si>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</si>
  <si>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</si>
  <si>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</si>
  <si>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</si>
  <si>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</si>
  <si>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</si>
  <si>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</si>
  <si>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</si>
  <si>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</si>
  <si>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</si>
  <si>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</si>
  <si>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</si>
  <si>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</si>
  <si>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</si>
  <si>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</si>
  <si>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</si>
  <si>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</si>
  <si>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</si>
  <si>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</si>
  <si>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</si>
  <si>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</si>
  <si>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</si>
  <si>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</si>
  <si>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</si>
  <si>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</si>
  <si>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</si>
  <si>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</si>
  <si>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</si>
  <si>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</si>
  <si>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</si>
  <si>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</si>
  <si>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</si>
  <si>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</si>
  <si>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</si>
  <si>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</si>
  <si>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</si>
  <si>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</si>
  <si>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</si>
  <si>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</si>
  <si>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</si>
  <si>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</si>
  <si>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</si>
  <si>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</si>
  <si>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</si>
  <si>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</si>
  <si>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</si>
  <si>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</si>
  <si>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</si>
  <si>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</si>
  <si>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</si>
  <si>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</si>
  <si>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</si>
  <si>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</si>
  <si>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</si>
  <si>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</si>
  <si>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</si>
  <si>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</si>
  <si>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</si>
  <si>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</si>
  <si>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</si>
  <si>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</si>
  <si>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</si>
  <si>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</si>
  <si>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</si>
  <si>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</si>
  <si>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</si>
  <si>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</si>
  <si>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</si>
  <si>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</si>
  <si>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</si>
  <si>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</si>
  <si>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</si>
  <si>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</si>
  <si>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</si>
  <si>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</si>
  <si>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</si>
  <si>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</si>
  <si>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</si>
  <si>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</si>
  <si>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</si>
  <si>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</si>
  <si>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</si>
  <si>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</si>
  <si>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</si>
  <si>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</si>
  <si>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</si>
  <si>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</si>
  <si>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</si>
  <si>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</si>
  <si>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</si>
  <si>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</si>
  <si>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</si>
  <si>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</si>
  <si>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</si>
  <si>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</si>
  <si>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</si>
  <si>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</si>
  <si>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</si>
  <si>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</si>
  <si>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</si>
  <si>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</si>
  <si>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</si>
  <si>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</si>
  <si>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</si>
  <si>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</si>
  <si>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</si>
  <si>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</si>
  <si>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</si>
  <si>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</si>
  <si>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</si>
  <si>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</si>
  <si>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</si>
  <si>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</si>
  <si>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</si>
  <si>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</si>
  <si>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</si>
  <si>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</si>
  <si>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</si>
  <si>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</si>
  <si>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</si>
  <si>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</si>
  <si>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</si>
  <si>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</si>
  <si>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</si>
  <si>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</si>
  <si>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</si>
  <si>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</si>
  <si>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</si>
  <si>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</si>
  <si>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</si>
  <si>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</si>
  <si>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</si>
  <si>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</si>
  <si>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</si>
  <si>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</si>
  <si>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</si>
  <si>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</si>
  <si>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</si>
  <si>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</si>
  <si>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</si>
  <si>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</si>
  <si>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</si>
  <si>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</si>
  <si>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</si>
  <si>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</si>
  <si>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</si>
  <si>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</si>
  <si>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</si>
  <si>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</si>
  <si>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</si>
  <si>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</si>
  <si>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</si>
  <si>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</si>
  <si>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</si>
  <si>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</si>
  <si>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</si>
  <si>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</si>
  <si>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</si>
  <si>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</si>
  <si>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</si>
  <si>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</si>
  <si>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</si>
  <si>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</si>
  <si>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</si>
  <si>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</si>
  <si>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</si>
  <si>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</si>
  <si>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</si>
  <si>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</si>
  <si>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</si>
  <si>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</si>
  <si>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</si>
  <si>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</si>
  <si>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</si>
  <si>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</si>
  <si>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</si>
  <si>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</si>
  <si>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</si>
  <si>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</si>
  <si>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</si>
  <si>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</si>
  <si>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</si>
  <si>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</si>
  <si>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</si>
  <si>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</si>
  <si>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</si>
  <si>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</si>
  <si>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</si>
  <si>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</si>
  <si>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</si>
  <si>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</si>
  <si>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</si>
  <si>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</si>
  <si>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</si>
  <si>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</si>
  <si>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</si>
  <si>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</si>
  <si>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</si>
  <si>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</si>
  <si>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</si>
  <si>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</si>
  <si>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</si>
  <si>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</si>
  <si>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</si>
  <si>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</si>
  <si>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</si>
  <si>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</si>
  <si>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</si>
  <si>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</si>
  <si>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</si>
  <si>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</si>
  <si>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</si>
  <si>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</si>
  <si>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</si>
  <si>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</si>
  <si>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</si>
  <si>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</si>
  <si>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</si>
  <si>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</si>
  <si>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</si>
  <si>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</si>
  <si>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</si>
  <si>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</si>
  <si>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</si>
  <si>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</si>
  <si>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</si>
  <si>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</si>
  <si>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</si>
  <si>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</si>
  <si>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</si>
  <si>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</si>
  <si>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</si>
  <si>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</si>
  <si>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</si>
  <si>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</si>
  <si>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</si>
  <si>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</si>
  <si>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</si>
  <si>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</si>
  <si>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</si>
  <si>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</si>
  <si>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</si>
  <si>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</si>
  <si>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</si>
  <si>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</si>
  <si>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</si>
  <si>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</si>
  <si>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</si>
  <si>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</si>
  <si>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</si>
  <si>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</si>
  <si>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</si>
  <si>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</si>
  <si>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</si>
  <si>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</si>
  <si>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</si>
  <si>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</si>
  <si>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</si>
  <si>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</si>
  <si>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</si>
  <si>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</si>
  <si>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</si>
  <si>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</si>
  <si>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</si>
  <si>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</si>
  <si>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</si>
  <si>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</si>
  <si>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</si>
  <si>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</si>
  <si>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</si>
  <si>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</si>
  <si>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</si>
  <si>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</si>
  <si>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</si>
  <si>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</si>
  <si>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</si>
  <si>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</si>
  <si>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</si>
  <si>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</si>
  <si>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</si>
  <si>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</si>
  <si>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</si>
  <si>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</si>
  <si>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</si>
  <si>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</si>
  <si>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</si>
  <si>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</si>
  <si>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</si>
  <si>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</si>
  <si>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</si>
  <si>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</si>
  <si>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</si>
  <si>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</si>
  <si>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</si>
  <si>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</si>
  <si>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</si>
  <si>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</si>
  <si>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</si>
  <si>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</si>
  <si>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</si>
  <si>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</si>
  <si>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</si>
  <si>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</si>
  <si>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</si>
  <si>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</si>
  <si>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</si>
  <si>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</si>
  <si>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</si>
  <si>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</si>
  <si>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</si>
  <si>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</si>
  <si>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</si>
  <si>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</si>
  <si>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</si>
  <si>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</si>
  <si>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</si>
  <si>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</si>
  <si>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</si>
  <si>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</si>
  <si>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</si>
  <si>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</si>
  <si>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</si>
  <si>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</si>
  <si>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</si>
  <si>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</si>
  <si>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</si>
  <si>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</si>
  <si>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</si>
  <si>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</si>
  <si>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</si>
  <si>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</si>
  <si>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</si>
  <si>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</si>
  <si>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</si>
  <si>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</si>
  <si>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</si>
  <si>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</si>
  <si>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</si>
  <si>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</si>
  <si>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</si>
  <si>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</si>
  <si>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</si>
  <si>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</si>
  <si>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</si>
  <si>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</si>
  <si>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</si>
  <si>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</si>
  <si>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</si>
  <si>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</si>
  <si>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</si>
  <si>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</si>
  <si>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</si>
  <si>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</si>
  <si>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</si>
  <si>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</si>
  <si>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</si>
  <si>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</si>
  <si>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</si>
  <si>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</si>
  <si>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</si>
  <si>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</si>
  <si>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</si>
  <si>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</si>
  <si>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</si>
  <si>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</si>
  <si>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</si>
  <si>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</si>
  <si>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</si>
  <si>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</si>
  <si>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</si>
  <si>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</si>
  <si>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</si>
  <si>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</si>
  <si>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</si>
  <si>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</si>
  <si>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</si>
  <si>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</si>
  <si>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</si>
  <si>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</si>
  <si>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</si>
  <si>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</si>
  <si>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</si>
  <si>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</si>
  <si>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</si>
  <si>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</si>
  <si>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</si>
  <si>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</si>
  <si>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</si>
  <si>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</si>
  <si>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</si>
  <si>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</si>
  <si>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</si>
  <si>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</si>
  <si>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</si>
  <si>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</si>
  <si>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</si>
  <si>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</si>
  <si>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</si>
  <si>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</si>
  <si>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</si>
  <si>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</si>
  <si>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</si>
  <si>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</si>
  <si>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</si>
  <si>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</si>
  <si>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</si>
  <si>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</si>
  <si>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</si>
  <si>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</si>
  <si>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</si>
  <si>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</si>
  <si>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</si>
  <si>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</si>
  <si>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</si>
  <si>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</si>
  <si>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</si>
  <si>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</si>
  <si>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</si>
  <si>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</si>
  <si>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</si>
  <si>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</si>
  <si>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</si>
  <si>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</si>
  <si>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</si>
  <si>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</si>
  <si>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</si>
  <si>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</si>
  <si>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</si>
  <si>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</si>
  <si>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</si>
  <si>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</si>
  <si>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</si>
  <si>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</si>
  <si>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</si>
  <si>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</si>
  <si>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</si>
  <si>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</si>
  <si>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</si>
  <si>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</si>
  <si>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</si>
  <si>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</si>
  <si>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</si>
  <si>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</si>
  <si>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</si>
  <si>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</si>
  <si>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</si>
  <si>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</si>
  <si>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</si>
  <si>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</si>
  <si>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</si>
  <si>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</si>
  <si>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</si>
  <si>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</si>
  <si>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</si>
  <si>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</si>
  <si>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</si>
  <si>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</si>
  <si>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</si>
  <si>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</si>
  <si>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</si>
  <si>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</si>
  <si>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</si>
  <si>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</si>
  <si>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</si>
  <si>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</si>
  <si>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</si>
  <si>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</si>
  <si>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</si>
  <si>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</si>
  <si>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</si>
  <si>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</si>
  <si>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</si>
  <si>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</si>
  <si>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</si>
  <si>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</si>
  <si>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</si>
  <si>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</si>
  <si>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</si>
  <si>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</si>
  <si>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</si>
  <si>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</si>
  <si>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</si>
  <si>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</si>
  <si>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</si>
  <si>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</si>
  <si>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</si>
  <si>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</si>
  <si>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</si>
  <si>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</si>
  <si>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</si>
  <si>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</si>
  <si>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</si>
  <si>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</si>
  <si>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</si>
  <si>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</si>
  <si>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</si>
  <si>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</si>
  <si>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</si>
  <si>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</si>
  <si>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</si>
  <si>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</si>
  <si>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</si>
  <si>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</si>
  <si>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</si>
  <si>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</si>
  <si>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</si>
  <si>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</si>
  <si>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</si>
  <si>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</si>
  <si>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</si>
  <si>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</si>
  <si>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</si>
  <si>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</si>
  <si>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</si>
  <si>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</si>
  <si>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</si>
  <si>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</si>
  <si>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</si>
  <si>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</si>
  <si>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</si>
  <si>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</si>
  <si>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</si>
  <si>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</si>
  <si>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</si>
  <si>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</si>
  <si>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</si>
  <si>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</si>
  <si>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</si>
  <si>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</si>
  <si>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</si>
  <si>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</si>
  <si>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</si>
  <si>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</si>
  <si>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</si>
  <si>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</si>
  <si>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</si>
  <si>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</si>
  <si>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</si>
  <si>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</si>
  <si>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</si>
  <si>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</si>
  <si>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</si>
  <si>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</si>
  <si>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</si>
  <si>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</si>
  <si>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</si>
  <si>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</si>
  <si>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</si>
  <si>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</si>
  <si>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</si>
  <si>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</si>
  <si>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</si>
  <si>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</si>
  <si>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</si>
  <si>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</si>
  <si>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</si>
  <si>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</si>
  <si>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</si>
  <si>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</si>
  <si>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</si>
  <si>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</si>
  <si>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</si>
  <si>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</si>
  <si>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</si>
  <si>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</si>
  <si>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</si>
  <si>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</si>
  <si>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</si>
  <si>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</si>
  <si>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</si>
  <si>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</si>
  <si>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</si>
  <si>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</si>
  <si>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</si>
  <si>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</si>
  <si>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</si>
  <si>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</si>
  <si>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</si>
  <si>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</si>
  <si>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</si>
  <si>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</si>
  <si>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</si>
  <si>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</si>
  <si>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</si>
  <si>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</si>
  <si>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</si>
  <si>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</si>
  <si>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</si>
  <si>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</si>
  <si>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</si>
  <si>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</si>
  <si>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</si>
  <si>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</si>
  <si>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</si>
  <si>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</si>
  <si>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</si>
  <si>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</si>
  <si>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</si>
  <si>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</si>
  <si>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</si>
  <si>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</si>
  <si>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</si>
  <si>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</si>
  <si>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</si>
  <si>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</si>
  <si>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</si>
  <si>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</si>
  <si>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</si>
  <si>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</si>
  <si>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</si>
  <si>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</si>
  <si>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</si>
  <si>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</si>
  <si>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</si>
  <si>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</si>
  <si>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</si>
  <si>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</si>
  <si>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</si>
  <si>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</si>
  <si>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</si>
  <si>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</si>
  <si>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</si>
  <si>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</si>
  <si>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</si>
  <si>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</si>
  <si>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</si>
  <si>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</si>
  <si>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</si>
  <si>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</si>
  <si>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</si>
  <si>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</si>
  <si>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</si>
  <si>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</si>
  <si>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</si>
  <si>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</si>
  <si>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</si>
  <si>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</si>
  <si>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</si>
  <si>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</si>
  <si>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</si>
  <si>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</si>
  <si>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</si>
  <si>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</si>
  <si>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</si>
  <si>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</si>
  <si>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</si>
  <si>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</si>
  <si>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</si>
  <si>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</si>
  <si>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</si>
  <si>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</si>
  <si>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</si>
  <si>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</si>
  <si>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</si>
  <si>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</si>
  <si>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</si>
  <si>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</si>
  <si>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</si>
  <si>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</si>
  <si>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</si>
  <si>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</si>
  <si>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</si>
  <si>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</si>
  <si>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</si>
  <si>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</si>
  <si>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</si>
  <si>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</si>
  <si>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</si>
  <si>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</si>
  <si>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</si>
  <si>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</si>
  <si>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</si>
  <si>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</si>
  <si>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</si>
  <si>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</si>
  <si>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</si>
  <si>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</si>
  <si>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</si>
  <si>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</si>
  <si>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</si>
  <si>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</si>
  <si>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</si>
  <si>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</si>
  <si>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</si>
  <si>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</si>
  <si>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</si>
  <si>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</si>
  <si>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</si>
  <si>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</si>
  <si>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</si>
  <si>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</si>
  <si>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</si>
  <si>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</si>
  <si>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</si>
  <si>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</si>
  <si>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</si>
  <si>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</si>
  <si>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</si>
  <si>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</si>
  <si>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</si>
  <si>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</si>
  <si>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</si>
  <si>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</si>
  <si>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</si>
  <si>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</si>
  <si>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</si>
  <si>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</si>
  <si>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</si>
  <si>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</si>
  <si>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</si>
  <si>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</si>
  <si>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</si>
  <si>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</si>
  <si>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</si>
  <si>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</si>
  <si>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</si>
  <si>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</si>
  <si>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</si>
  <si>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</si>
  <si>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</si>
  <si>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</si>
  <si>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</si>
  <si>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</si>
  <si>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</si>
  <si>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</si>
  <si>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</si>
  <si>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</si>
  <si>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</si>
  <si>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</si>
  <si>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</si>
  <si>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</si>
  <si>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</si>
  <si>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</si>
  <si>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</si>
  <si>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</si>
  <si>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</si>
  <si>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</si>
  <si>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</si>
  <si>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</si>
  <si>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</si>
  <si>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</si>
  <si>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</si>
  <si>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</si>
  <si>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</si>
  <si>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</si>
  <si>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</si>
  <si>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</si>
  <si>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</si>
  <si>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</si>
  <si>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</si>
  <si>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</si>
  <si>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</si>
  <si>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</si>
  <si>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</si>
  <si>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</si>
  <si>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</si>
  <si>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</si>
  <si>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</si>
  <si>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</si>
  <si>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</si>
  <si>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</si>
  <si>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</si>
  <si>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</si>
  <si>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</si>
  <si>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</si>
  <si>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</si>
  <si>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</si>
  <si>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</si>
  <si>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</si>
  <si>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</si>
  <si>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</si>
  <si>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</si>
  <si>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</si>
  <si>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</si>
  <si>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</si>
  <si>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</si>
  <si>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</si>
  <si>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</si>
  <si>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</si>
  <si>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</si>
  <si>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</si>
  <si>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</si>
  <si>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</si>
  <si>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</si>
  <si>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</si>
  <si>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</si>
  <si>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</si>
  <si>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</si>
  <si>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</si>
  <si>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</si>
  <si>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</si>
  <si>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</si>
  <si>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</si>
  <si>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</si>
  <si>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</si>
  <si>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</si>
  <si>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</si>
  <si>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</si>
  <si>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</si>
  <si>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</si>
  <si>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</si>
  <si>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</si>
  <si>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</si>
  <si>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</si>
  <si>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</si>
  <si>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</si>
  <si>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</si>
  <si>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</si>
  <si>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</si>
  <si>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</si>
  <si>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</si>
  <si>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</si>
  <si>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</si>
  <si>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</si>
  <si>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</si>
  <si>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</si>
  <si>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</si>
  <si>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</si>
  <si>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</si>
  <si>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</si>
  <si>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</si>
  <si>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</si>
  <si>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</si>
  <si>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</si>
  <si>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</si>
  <si>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</si>
  <si>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</si>
  <si>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</si>
  <si>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</si>
  <si>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</si>
  <si>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</si>
  <si>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</si>
  <si>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</si>
  <si>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</si>
  <si>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</si>
  <si>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</si>
  <si>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</si>
  <si>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</si>
  <si>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</si>
  <si>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</si>
  <si>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</si>
  <si>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</si>
  <si>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</si>
  <si>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</si>
  <si>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</si>
  <si>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</si>
  <si>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</si>
  <si>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</si>
  <si>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</si>
  <si>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</si>
  <si>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</si>
  <si>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</si>
  <si>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</si>
  <si>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</si>
  <si>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</si>
  <si>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</si>
  <si>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</si>
  <si>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</si>
  <si>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</si>
  <si>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</si>
  <si>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</si>
  <si>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</si>
  <si>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</si>
  <si>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</si>
  <si>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</si>
  <si>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</si>
  <si>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</si>
  <si>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</si>
  <si>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</si>
  <si>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</si>
  <si>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</si>
  <si>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</si>
  <si>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</si>
  <si>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</si>
  <si>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</si>
  <si>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</si>
  <si>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</si>
  <si>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</si>
  <si>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</si>
  <si>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</si>
  <si>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</si>
  <si>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</si>
  <si>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</si>
  <si>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</si>
  <si>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</si>
  <si>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</si>
  <si>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</si>
  <si>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</si>
  <si>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</si>
  <si>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</si>
  <si>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</si>
  <si>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</si>
  <si>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</si>
  <si>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</si>
  <si>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</si>
  <si>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</si>
  <si>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</si>
  <si>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</si>
  <si>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</si>
  <si>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</si>
  <si>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</si>
  <si>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</si>
  <si>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</si>
  <si>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</si>
  <si>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</si>
  <si>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</si>
  <si>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</si>
  <si>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</si>
  <si>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</si>
  <si>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</si>
  <si>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</si>
  <si>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</si>
  <si>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</si>
  <si>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</si>
  <si>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</si>
  <si>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</si>
  <si>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</si>
  <si>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</si>
  <si>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</si>
  <si>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</si>
  <si>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</si>
  <si>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</si>
  <si>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</si>
  <si>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</si>
  <si>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</si>
  <si>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</si>
  <si>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</si>
  <si>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</si>
  <si>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</si>
  <si>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</si>
  <si>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</si>
  <si>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</si>
  <si>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</si>
  <si>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</si>
  <si>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</si>
  <si>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</si>
  <si>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</si>
  <si>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</si>
  <si>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</si>
  <si>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</si>
  <si>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</si>
  <si>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</si>
  <si>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</si>
  <si>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</si>
  <si>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</si>
  <si>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</si>
  <si>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</si>
  <si>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</si>
  <si>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</si>
  <si>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</si>
  <si>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</si>
  <si>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</si>
  <si>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</si>
  <si>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</si>
  <si>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</si>
  <si>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</si>
  <si>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</si>
  <si>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</si>
  <si>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</si>
  <si>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</si>
  <si>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</si>
  <si>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</si>
  <si>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</si>
  <si>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</si>
  <si>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</si>
  <si>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</si>
  <si>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</si>
  <si>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</si>
  <si>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</si>
  <si>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</si>
  <si>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</si>
  <si>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</si>
  <si>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</si>
  <si>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</si>
  <si>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</si>
  <si>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</si>
  <si>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</si>
  <si>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</si>
  <si>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</si>
  <si>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</si>
  <si>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</si>
  <si>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</si>
  <si>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</si>
  <si>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</si>
  <si>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</si>
  <si>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</si>
  <si>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</si>
  <si>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</si>
  <si>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</si>
  <si>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</si>
  <si>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</si>
  <si>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</si>
  <si>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</si>
  <si>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</si>
  <si>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</si>
  <si>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</si>
  <si>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</si>
  <si>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</si>
  <si>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</si>
  <si>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</si>
  <si>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</si>
  <si>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</si>
  <si>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</si>
  <si>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</si>
  <si>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</si>
  <si>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</si>
  <si>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</si>
  <si>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</si>
  <si>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</si>
  <si>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</si>
  <si>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</si>
  <si>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</si>
  <si>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</si>
  <si>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</si>
  <si>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</si>
  <si>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</si>
  <si>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</si>
  <si>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</si>
  <si>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</si>
  <si>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</si>
  <si>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</si>
  <si>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</si>
  <si>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</si>
  <si>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</si>
  <si>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</si>
  <si>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</si>
  <si>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</si>
  <si>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</si>
  <si>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</si>
  <si>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</si>
  <si>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</si>
  <si>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</si>
  <si>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</si>
  <si>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</si>
  <si>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</si>
  <si>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</si>
  <si>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</si>
  <si>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</si>
  <si>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</si>
  <si>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</si>
  <si>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</si>
  <si>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</si>
  <si>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</si>
  <si>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</si>
  <si>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</si>
  <si>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</si>
  <si>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</si>
  <si>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</si>
  <si>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</si>
  <si>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</si>
  <si>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</si>
  <si>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</si>
  <si>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</si>
  <si>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</si>
  <si>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</si>
  <si>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</si>
  <si>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</si>
  <si>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</si>
  <si>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</si>
  <si>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</si>
  <si>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</si>
  <si>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</si>
  <si>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</si>
  <si>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</si>
  <si>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</si>
  <si>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</si>
  <si>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</si>
  <si>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</si>
  <si>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</si>
  <si>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</si>
  <si>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</si>
  <si>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</si>
  <si>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</si>
  <si>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</si>
  <si>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</si>
  <si>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</si>
  <si>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</si>
  <si>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</si>
  <si>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</si>
  <si>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</si>
  <si>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</si>
  <si>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</si>
  <si>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</si>
  <si>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</si>
  <si>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</si>
  <si>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</si>
  <si>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</si>
  <si>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</si>
  <si>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</si>
  <si>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</si>
  <si>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</si>
  <si>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</si>
  <si>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</si>
  <si>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</si>
  <si>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</si>
  <si>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</si>
  <si>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</si>
  <si>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</si>
  <si>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</si>
  <si>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</si>
  <si>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</si>
  <si>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</si>
  <si>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</si>
  <si>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</si>
  <si>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</si>
  <si>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</si>
  <si>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</si>
  <si>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</si>
  <si>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</si>
  <si>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</si>
  <si>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</si>
  <si>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</si>
  <si>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</si>
  <si>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</si>
  <si>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</si>
  <si>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</si>
  <si>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</si>
  <si>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</si>
  <si>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</si>
  <si>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</si>
  <si>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</si>
  <si>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</si>
  <si>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</si>
  <si>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</si>
  <si>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</si>
  <si>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</si>
  <si>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</si>
  <si>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</si>
  <si>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</si>
  <si>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</si>
  <si>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</si>
  <si>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</si>
  <si>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</si>
  <si>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</si>
  <si>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</si>
  <si>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</si>
  <si>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</si>
  <si>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</si>
  <si>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</si>
  <si>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</si>
  <si>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</si>
  <si>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</si>
  <si>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</si>
  <si>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</si>
  <si>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</si>
  <si>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</si>
  <si>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</si>
  <si>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</si>
  <si>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</si>
  <si>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</si>
  <si>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</si>
  <si>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</si>
  <si>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</si>
  <si>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</si>
  <si>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</si>
  <si>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</si>
  <si>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</si>
  <si>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</si>
  <si>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</si>
  <si>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</si>
  <si>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</si>
  <si>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</si>
  <si>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</si>
  <si>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</si>
  <si>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</si>
  <si>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</si>
  <si>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</si>
  <si>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</si>
  <si>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</si>
  <si>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</si>
  <si>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</si>
  <si>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</si>
  <si>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</si>
  <si>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</si>
  <si>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</si>
  <si>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</si>
  <si>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</si>
  <si>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</si>
  <si>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</si>
  <si>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</si>
  <si>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</si>
  <si>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</si>
  <si>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</si>
  <si>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</si>
  <si>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</si>
  <si>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</si>
  <si>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</si>
  <si>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</si>
  <si>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</si>
  <si>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</si>
  <si>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</si>
  <si>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</si>
  <si>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</si>
  <si>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</si>
  <si>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</si>
  <si>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</si>
  <si>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</si>
  <si>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</si>
  <si>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</si>
  <si>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</si>
  <si>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</si>
  <si>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</si>
  <si>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</si>
  <si>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</si>
  <si>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</si>
  <si>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</si>
  <si>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</si>
  <si>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</si>
  <si>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</si>
  <si>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</si>
  <si>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</si>
  <si>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</si>
  <si>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</si>
  <si>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</si>
  <si>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</si>
  <si>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</si>
  <si>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</si>
  <si>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</si>
  <si>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</si>
  <si>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</si>
  <si>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</si>
  <si>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</si>
  <si>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</si>
  <si>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</si>
  <si>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</si>
  <si>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</si>
  <si>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</si>
  <si>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</si>
  <si>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</si>
  <si>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</si>
  <si>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</si>
  <si>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</si>
  <si>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</si>
  <si>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</si>
  <si>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</si>
  <si>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</si>
  <si>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</si>
  <si>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</si>
  <si>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</si>
  <si>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</si>
  <si>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</si>
  <si>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</si>
  <si>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</si>
  <si>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</si>
  <si>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</si>
  <si>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</si>
  <si>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</si>
  <si>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</si>
  <si>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</si>
  <si>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</si>
  <si>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</si>
  <si>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</si>
  <si>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</si>
  <si>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</si>
  <si>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</si>
  <si>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</si>
  <si>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</si>
  <si>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</si>
  <si>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</si>
  <si>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</si>
  <si>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</si>
  <si>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</si>
  <si>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</si>
  <si>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</si>
  <si>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</si>
  <si>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</si>
  <si>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</si>
  <si>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</si>
  <si>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</si>
  <si>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</si>
  <si>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</si>
  <si>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</si>
  <si>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</si>
  <si>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</si>
  <si>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</si>
  <si>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</si>
  <si>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</si>
  <si>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</si>
  <si>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</si>
  <si>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</si>
  <si>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</si>
  <si>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</si>
  <si>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</si>
  <si>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</si>
  <si>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</si>
  <si>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</si>
  <si>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</si>
  <si>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</si>
  <si>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</si>
  <si>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</si>
  <si>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</si>
  <si>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</si>
  <si>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</si>
  <si>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</si>
  <si>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</si>
  <si>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</si>
  <si>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</si>
  <si>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</si>
  <si>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</si>
  <si>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</si>
  <si>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</si>
  <si>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</si>
  <si>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</si>
  <si>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</si>
  <si>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</si>
  <si>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</si>
  <si>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</si>
  <si>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</si>
  <si>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</si>
  <si>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</si>
  <si>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</si>
  <si>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</si>
  <si>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</si>
  <si>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</si>
  <si>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</si>
  <si>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</si>
  <si>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</si>
  <si>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</si>
  <si>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</si>
  <si>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</si>
  <si>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</si>
  <si>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</si>
  <si>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</si>
  <si>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</si>
  <si>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</si>
  <si>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</si>
  <si>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</si>
  <si>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</si>
  <si>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</si>
  <si>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</si>
  <si>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</si>
  <si>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</si>
  <si>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</si>
  <si>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</si>
  <si>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</si>
  <si>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</si>
  <si>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</si>
  <si>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</si>
  <si>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</si>
  <si>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</si>
  <si>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</si>
  <si>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</si>
  <si>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</si>
  <si>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</si>
  <si>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</si>
  <si>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</si>
  <si>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</si>
  <si>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</si>
  <si>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</si>
  <si>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</si>
  <si>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</si>
  <si>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</si>
  <si>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</si>
  <si>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</si>
  <si>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</si>
  <si>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</si>
  <si>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</si>
  <si>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</si>
  <si>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</si>
  <si>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</si>
  <si>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</si>
  <si>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</si>
  <si>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</si>
  <si>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</si>
  <si>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</si>
  <si>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</si>
  <si>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</si>
  <si>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</si>
  <si>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</si>
  <si>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</si>
  <si>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</si>
  <si>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</si>
  <si>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</si>
  <si>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</si>
  <si>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</si>
  <si>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</si>
  <si>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</si>
  <si>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</si>
  <si>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</si>
  <si>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</si>
  <si>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</si>
  <si>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</si>
  <si>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</si>
  <si>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</si>
  <si>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</si>
  <si>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</si>
  <si>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</si>
  <si>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</si>
  <si>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</si>
  <si>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</si>
  <si>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</si>
  <si>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</si>
  <si>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</si>
  <si>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</si>
  <si>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</si>
  <si>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</si>
  <si>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</si>
  <si>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</si>
  <si>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</si>
  <si>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</si>
  <si>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</si>
  <si>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</si>
  <si>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</si>
  <si>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</si>
  <si>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</si>
  <si>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</si>
  <si>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</si>
  <si>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</si>
  <si>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</si>
  <si>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</si>
  <si>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</si>
  <si>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</si>
  <si>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</si>
  <si>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</si>
  <si>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</si>
  <si>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</si>
  <si>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</si>
  <si>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</si>
  <si>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</si>
  <si>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</si>
  <si>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</si>
  <si>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</si>
  <si>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</si>
  <si>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</si>
  <si>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</si>
  <si>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</si>
  <si>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</si>
  <si>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</si>
  <si>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</si>
  <si>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</si>
  <si>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</si>
  <si>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</si>
  <si>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</si>
  <si>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</si>
  <si>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</si>
  <si>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</si>
  <si>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</si>
  <si>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</si>
  <si>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</si>
  <si>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</si>
  <si>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</si>
  <si>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</si>
  <si>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</si>
  <si>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</si>
  <si>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</si>
  <si>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</si>
  <si>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</si>
  <si>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</si>
  <si>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</si>
  <si>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</si>
  <si>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</si>
  <si>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</si>
  <si>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</si>
  <si>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</si>
  <si>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</si>
  <si>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</si>
  <si>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</si>
  <si>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</si>
  <si>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</si>
  <si>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</si>
  <si>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</si>
  <si>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</si>
  <si>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</si>
  <si>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</si>
  <si>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</si>
  <si>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</si>
  <si>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</si>
  <si>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</si>
  <si>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</si>
  <si>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</si>
  <si>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</si>
  <si>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</si>
  <si>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</si>
  <si>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</si>
  <si>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</si>
  <si>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</si>
  <si>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</si>
  <si>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</si>
  <si>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</si>
  <si>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</si>
  <si>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</si>
  <si>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</si>
  <si>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</si>
  <si>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</si>
  <si>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</si>
  <si>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</si>
  <si>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</si>
  <si>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</si>
  <si>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</si>
  <si>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</si>
  <si>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</si>
  <si>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</si>
  <si>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</si>
  <si>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</si>
  <si>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</si>
  <si>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</si>
  <si>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</si>
  <si>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</si>
  <si>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</si>
  <si>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</si>
  <si>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</si>
  <si>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</si>
  <si>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</si>
  <si>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</si>
  <si>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</si>
  <si>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</si>
  <si>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</si>
  <si>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</si>
  <si>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</si>
  <si>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</si>
  <si>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</si>
  <si>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</si>
  <si>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</si>
  <si>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</si>
  <si>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</si>
  <si>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</si>
  <si>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</si>
  <si>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</si>
  <si>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</si>
  <si>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</si>
  <si>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</si>
  <si>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</si>
  <si>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</si>
  <si>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</si>
  <si>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</si>
  <si>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</si>
  <si>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</si>
  <si>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</si>
  <si>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</si>
  <si>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</si>
  <si>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</si>
  <si>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</si>
  <si>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</si>
  <si>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</si>
  <si>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</si>
  <si>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</si>
  <si>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</si>
  <si>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</si>
  <si>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</si>
  <si>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</si>
  <si>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</si>
  <si>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</si>
  <si>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</si>
  <si>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</si>
  <si>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</si>
  <si>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</si>
  <si>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</si>
  <si>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</si>
  <si>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</si>
  <si>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</si>
  <si>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</si>
  <si>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</si>
  <si>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</si>
  <si>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</si>
  <si>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</si>
  <si>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</si>
  <si>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</si>
  <si>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</si>
  <si>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</si>
  <si>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</si>
  <si>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</si>
  <si>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</si>
  <si>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</si>
  <si>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</si>
  <si>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</si>
  <si>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</si>
  <si>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</si>
  <si>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</si>
  <si>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</si>
  <si>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</si>
  <si>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</si>
  <si>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</si>
  <si>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</si>
  <si>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</si>
  <si>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</si>
  <si>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</si>
  <si>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</si>
  <si>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</si>
  <si>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</si>
  <si>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</si>
  <si>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</si>
  <si>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</si>
  <si>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</si>
  <si>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</si>
  <si>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</si>
  <si>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</si>
  <si>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</si>
  <si>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</si>
  <si>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</si>
  <si>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</si>
  <si>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</si>
  <si>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</si>
  <si>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</si>
  <si>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</si>
  <si>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</si>
  <si>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</si>
  <si>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</si>
  <si>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</si>
  <si>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</si>
  <si>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</si>
  <si>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</si>
  <si>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</si>
  <si>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</si>
  <si>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</si>
  <si>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</si>
  <si>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</si>
  <si>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</si>
  <si>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</si>
  <si>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</si>
  <si>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</si>
  <si>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</si>
  <si>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</si>
  <si>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</si>
  <si>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</si>
  <si>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</si>
  <si>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</si>
  <si>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</si>
  <si>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</si>
  <si>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</si>
  <si>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</si>
  <si>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</si>
  <si>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</si>
  <si>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</si>
  <si>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</si>
  <si>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</si>
  <si>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</si>
  <si>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</si>
  <si>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</si>
  <si>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</si>
  <si>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</si>
  <si>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</si>
  <si>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</si>
  <si>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</si>
  <si>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</si>
  <si>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</si>
  <si>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</si>
  <si>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</si>
  <si>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</si>
  <si>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</si>
  <si>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</si>
  <si>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</si>
  <si>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</si>
  <si>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</si>
  <si>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</si>
  <si>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</si>
  <si>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</si>
  <si>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</si>
  <si>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</si>
  <si>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</si>
  <si>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</si>
  <si>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</si>
  <si>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</si>
  <si>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</si>
  <si>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</si>
  <si>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</si>
  <si>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</si>
  <si>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</si>
  <si>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</si>
  <si>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</si>
  <si>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</si>
  <si>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</si>
  <si>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</si>
  <si>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</si>
  <si>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</si>
  <si>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</si>
  <si>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</si>
  <si>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</si>
  <si>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</si>
  <si>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</si>
  <si>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</si>
  <si>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</si>
  <si>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</si>
  <si>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</si>
  <si>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</si>
  <si>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</si>
  <si>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</si>
  <si>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</si>
  <si>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</si>
  <si>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</si>
  <si>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</si>
  <si>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</si>
  <si>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</si>
  <si>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</si>
  <si>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</si>
  <si>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</si>
  <si>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</si>
  <si>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</si>
  <si>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</si>
  <si>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</si>
  <si>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</si>
  <si>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</si>
  <si>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</si>
  <si>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</si>
  <si>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</si>
  <si>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</si>
  <si>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</si>
  <si>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</si>
  <si>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</si>
  <si>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</si>
  <si>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</si>
  <si>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</si>
  <si>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</si>
  <si>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</si>
  <si>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</si>
  <si>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</si>
  <si>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</si>
  <si>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</si>
  <si>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</si>
  <si>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</si>
  <si>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</si>
  <si>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</si>
  <si>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</si>
  <si>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</si>
  <si>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</si>
  <si>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</si>
  <si>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</si>
  <si>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</si>
  <si>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</si>
  <si>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</si>
  <si>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</si>
  <si>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</si>
  <si>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</si>
  <si>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</si>
  <si>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</si>
  <si>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</si>
  <si>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</si>
  <si>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</si>
  <si>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</si>
  <si>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</si>
  <si>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</si>
  <si>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</si>
  <si>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</si>
  <si>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</si>
  <si>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</si>
  <si>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</si>
  <si>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</si>
  <si>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</si>
  <si>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</si>
  <si>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</si>
  <si>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</si>
  <si>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</si>
  <si>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</si>
  <si>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</si>
  <si>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</si>
  <si>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</si>
  <si>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</si>
  <si>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</si>
  <si>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</si>
  <si>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</si>
  <si>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</si>
  <si>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</si>
  <si>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</si>
  <si>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</si>
  <si>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</si>
  <si>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</si>
  <si>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</si>
  <si>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</si>
  <si>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</si>
  <si>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</si>
  <si>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</si>
  <si>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</si>
  <si>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</si>
  <si>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</si>
  <si>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</si>
  <si>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</si>
  <si>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</si>
  <si>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</si>
  <si>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</si>
  <si>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</si>
  <si>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</si>
  <si>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</si>
  <si>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</si>
  <si>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</si>
  <si>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</si>
  <si>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</si>
  <si>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</si>
  <si>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</si>
  <si>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</si>
  <si>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</si>
  <si>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</si>
  <si>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</si>
  <si>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</si>
  <si>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</si>
  <si>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</si>
  <si>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</si>
  <si>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</si>
  <si>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</si>
  <si>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</si>
  <si>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</si>
  <si>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</si>
  <si>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</si>
  <si>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</si>
  <si>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</si>
  <si>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</si>
  <si>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</si>
  <si>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</si>
  <si>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</si>
  <si>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</si>
  <si>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</si>
  <si>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</si>
  <si>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</si>
  <si>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</si>
  <si>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</si>
  <si>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</si>
  <si>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</si>
  <si>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</si>
  <si>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</si>
  <si>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</si>
  <si>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</si>
  <si>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</si>
  <si>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</si>
  <si>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</si>
  <si>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</si>
  <si>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</si>
  <si>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</si>
  <si>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</si>
  <si>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</si>
  <si>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</si>
  <si>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</si>
  <si>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</si>
  <si>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</si>
  <si>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</si>
  <si>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</si>
  <si>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</si>
  <si>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</si>
  <si>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</si>
  <si>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</si>
  <si>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</si>
  <si>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</si>
  <si>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</si>
  <si>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</si>
  <si>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</si>
  <si>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</si>
  <si>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</si>
  <si>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</si>
  <si>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</si>
  <si>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</si>
  <si>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</si>
  <si>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</si>
  <si>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</si>
  <si>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</si>
  <si>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</si>
  <si>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</si>
  <si>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</si>
  <si>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</si>
  <si>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</si>
  <si>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</si>
  <si>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</si>
  <si>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</si>
  <si>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</si>
  <si>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</si>
  <si>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</si>
  <si>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</si>
  <si>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</si>
  <si>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</si>
  <si>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</si>
  <si>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</si>
  <si>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</si>
  <si>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</si>
  <si>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</si>
  <si>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</si>
  <si>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</si>
  <si>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</si>
  <si>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</si>
  <si>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</si>
  <si>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</si>
  <si>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</si>
  <si>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</si>
  <si>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</si>
  <si>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</si>
  <si>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</si>
  <si>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</si>
  <si>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</si>
  <si>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</si>
  <si>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</si>
  <si>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</si>
  <si>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</si>
  <si>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</si>
  <si>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</si>
  <si>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</si>
  <si>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</si>
  <si>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</si>
  <si>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</si>
  <si>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</si>
  <si>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</si>
  <si>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</si>
  <si>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</si>
  <si>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</si>
  <si>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</si>
  <si>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</si>
  <si>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</si>
  <si>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</si>
  <si>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</si>
  <si>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</si>
  <si>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</si>
  <si>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</si>
  <si>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</si>
  <si>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</si>
  <si>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</si>
  <si>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</si>
  <si>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</si>
  <si>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</si>
  <si>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</si>
  <si>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</si>
  <si>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</si>
  <si>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</si>
  <si>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</si>
  <si>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</si>
  <si>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</si>
  <si>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</si>
  <si>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</si>
  <si>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</si>
  <si>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</si>
  <si>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</si>
  <si>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</si>
  <si>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</si>
  <si>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</si>
  <si>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</si>
  <si>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</si>
  <si>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</si>
  <si>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</si>
  <si>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</si>
  <si>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</si>
  <si>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</si>
  <si>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</si>
  <si>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</si>
  <si>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</si>
  <si>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</si>
  <si>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</si>
  <si>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</si>
  <si>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</si>
  <si>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</si>
  <si>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</si>
  <si>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</si>
  <si>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</si>
  <si>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</si>
  <si>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</si>
  <si>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</si>
  <si>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</si>
  <si>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</si>
  <si>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</si>
  <si>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</si>
  <si>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</si>
  <si>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</si>
  <si>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</si>
  <si>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</si>
  <si>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</si>
  <si>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</si>
  <si>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</si>
  <si>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</si>
  <si>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</si>
  <si>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</si>
  <si>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</si>
  <si>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</si>
  <si>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</si>
  <si>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</si>
  <si>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</si>
  <si>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</si>
  <si>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</si>
  <si>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</si>
  <si>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</si>
  <si>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</si>
  <si>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</si>
  <si>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</si>
  <si>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</si>
  <si>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</si>
  <si>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</si>
  <si>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</si>
  <si>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</si>
  <si>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</si>
  <si>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</si>
  <si>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</si>
  <si>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</si>
  <si>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</si>
  <si>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</si>
  <si>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</si>
  <si>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</si>
  <si>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</si>
  <si>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</si>
  <si>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</si>
  <si>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</si>
  <si>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</si>
  <si>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</si>
  <si>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</si>
  <si>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</si>
  <si>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</si>
  <si>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</si>
  <si>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</si>
  <si>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</si>
  <si>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</si>
  <si>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</si>
  <si>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</si>
  <si>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</si>
  <si>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</si>
  <si>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</si>
  <si>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</si>
  <si>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</si>
  <si>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</si>
  <si>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</si>
  <si>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</si>
  <si>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</si>
  <si>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</si>
  <si>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</si>
  <si>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</si>
  <si>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</si>
  <si>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</si>
  <si>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</si>
  <si>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</si>
  <si>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</si>
  <si>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</si>
  <si>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</si>
  <si>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</si>
  <si>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</si>
  <si>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</si>
  <si>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</si>
  <si>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</si>
  <si>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</si>
  <si>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</si>
  <si>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</si>
  <si>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</si>
  <si>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</si>
  <si>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</si>
  <si>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</si>
  <si>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</si>
  <si>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</si>
  <si>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</si>
  <si>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</si>
  <si>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</si>
  <si>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</si>
  <si>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</si>
  <si>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</si>
  <si>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</si>
  <si>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</si>
  <si>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</si>
  <si>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</si>
  <si>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</si>
  <si>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</si>
  <si>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</si>
  <si>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</si>
  <si>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</si>
  <si>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</si>
  <si>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</si>
  <si>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</si>
  <si>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</si>
  <si>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</si>
  <si>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</si>
  <si>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</si>
  <si>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</si>
  <si>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</si>
  <si>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</si>
  <si>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</si>
  <si>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</si>
  <si>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</si>
  <si>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</si>
  <si>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</si>
  <si>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</si>
  <si>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</si>
  <si>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</si>
  <si>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</si>
  <si>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</si>
  <si>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</si>
  <si>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</si>
  <si>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</si>
  <si>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</si>
  <si>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</si>
  <si>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</si>
  <si>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</si>
  <si>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</si>
  <si>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</si>
  <si>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</si>
  <si>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</si>
  <si>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</si>
  <si>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</si>
  <si>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</si>
  <si>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</si>
  <si>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</si>
  <si>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</si>
  <si>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</si>
  <si>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</si>
  <si>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</si>
  <si>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</si>
  <si>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</si>
  <si>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</si>
  <si>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</si>
  <si>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</si>
  <si>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</si>
  <si>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</si>
  <si>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</si>
  <si>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</si>
  <si>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</si>
  <si>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</si>
  <si>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</si>
  <si>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</si>
  <si>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</si>
  <si>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</si>
  <si>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</si>
  <si>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</si>
  <si>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</si>
  <si>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</si>
  <si>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</si>
  <si>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</si>
  <si>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</si>
  <si>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</si>
  <si>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</si>
  <si>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</si>
  <si>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</si>
  <si>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</si>
  <si>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</si>
  <si>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</si>
  <si>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</si>
  <si>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</si>
  <si>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</si>
  <si>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</si>
  <si>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</si>
  <si>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</si>
  <si>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</si>
  <si>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</si>
  <si>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</si>
  <si>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</si>
  <si>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</si>
  <si>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</si>
  <si>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</si>
  <si>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</si>
  <si>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</si>
  <si>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</si>
  <si>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</si>
  <si>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</si>
  <si>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</si>
  <si>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</si>
  <si>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</si>
  <si>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</si>
  <si>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</si>
  <si>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</si>
  <si>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</si>
  <si>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</si>
  <si>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</si>
  <si>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</si>
  <si>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</si>
  <si>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</si>
  <si>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</si>
  <si>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</si>
  <si>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</si>
  <si>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</si>
  <si>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</si>
  <si>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</si>
  <si>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</si>
  <si>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</si>
  <si>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</si>
  <si>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</si>
  <si>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</si>
  <si>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</si>
  <si>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</si>
  <si>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</si>
  <si>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</si>
  <si>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</si>
  <si>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</si>
  <si>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</si>
  <si>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</si>
  <si>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</si>
  <si>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</si>
  <si>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</si>
  <si>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</si>
  <si>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</si>
  <si>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</si>
  <si>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</si>
  <si>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</si>
  <si>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</si>
  <si>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</si>
  <si>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</si>
  <si>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</si>
  <si>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</si>
  <si>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</si>
  <si>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</si>
  <si>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</si>
  <si>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</si>
  <si>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</si>
  <si>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</si>
  <si>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</si>
  <si>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</si>
  <si>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</si>
  <si>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</si>
  <si>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</si>
  <si>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</si>
  <si>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</si>
  <si>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</si>
  <si>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</si>
  <si>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</si>
  <si>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</si>
  <si>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</si>
  <si>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</si>
  <si>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</si>
  <si>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</si>
  <si>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</si>
  <si>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</si>
  <si>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</si>
  <si>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</si>
  <si>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</si>
  <si>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</si>
  <si>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</si>
  <si>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</si>
  <si>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</si>
  <si>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</si>
  <si>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</si>
  <si>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</si>
  <si>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</si>
  <si>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</si>
  <si>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</si>
  <si>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</si>
  <si>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</si>
  <si>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</si>
  <si>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</si>
  <si>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</si>
  <si>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</si>
  <si>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</si>
  <si>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</si>
  <si>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</si>
  <si>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</si>
  <si>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</si>
  <si>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</si>
  <si>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</si>
  <si>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</si>
  <si>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</si>
  <si>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</si>
  <si>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</si>
  <si>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</si>
  <si>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</si>
  <si>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</si>
  <si>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</si>
  <si>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</si>
  <si>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</si>
  <si>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</si>
  <si>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</si>
  <si>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</si>
  <si>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</si>
  <si>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</si>
  <si>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</si>
  <si>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</si>
  <si>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</si>
  <si>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</si>
  <si>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</si>
  <si>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</si>
  <si>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</si>
  <si>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</si>
  <si>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</si>
  <si>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</si>
  <si>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</si>
  <si>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</si>
  <si>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</si>
  <si>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</si>
  <si>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</si>
  <si>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</si>
  <si>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</si>
  <si>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</si>
  <si>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</si>
  <si>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</si>
  <si>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</si>
  <si>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</si>
  <si>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</si>
  <si>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</si>
  <si>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</si>
  <si>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</si>
  <si>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</si>
  <si>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</si>
  <si>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</si>
  <si>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</si>
  <si>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</si>
  <si>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</si>
  <si>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</si>
  <si>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</si>
  <si>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</si>
  <si>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</si>
  <si>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</si>
  <si>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</si>
  <si>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</si>
  <si>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</si>
  <si>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</si>
  <si>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</si>
  <si>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</si>
  <si>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</si>
  <si>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</si>
  <si>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</si>
  <si>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</si>
  <si>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</si>
  <si>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</si>
  <si>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</si>
  <si>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</si>
  <si>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</si>
  <si>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</si>
  <si>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</si>
  <si>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</si>
  <si>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</si>
  <si>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</si>
  <si>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</si>
  <si>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</si>
  <si>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</si>
  <si>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</si>
  <si>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</si>
  <si>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</si>
  <si>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</si>
  <si>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</si>
  <si>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</si>
  <si>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</si>
  <si>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</si>
  <si>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</si>
  <si>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</si>
  <si>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</si>
  <si>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</si>
  <si>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</si>
  <si>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</si>
  <si>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</si>
  <si>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</si>
  <si>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</si>
  <si>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</si>
  <si>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</si>
  <si>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</si>
  <si>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</si>
  <si>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</si>
  <si>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</si>
  <si>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</si>
  <si>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</si>
  <si>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</si>
  <si>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</si>
  <si>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</si>
  <si>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</si>
  <si>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</si>
  <si>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</si>
  <si>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</si>
  <si>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</si>
  <si>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</si>
  <si>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</si>
  <si>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</si>
  <si>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</si>
  <si>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</si>
  <si>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</si>
  <si>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</si>
  <si>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</si>
  <si>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</si>
  <si>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</si>
  <si>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</si>
  <si>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</si>
  <si>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</si>
  <si>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</si>
  <si>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</si>
  <si>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</si>
  <si>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</si>
  <si>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</si>
  <si>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</si>
  <si>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</si>
  <si>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</si>
  <si>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</si>
  <si>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</si>
  <si>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</si>
  <si>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</si>
  <si>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</si>
  <si>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</si>
  <si>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</si>
  <si>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</si>
  <si>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</si>
  <si>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</si>
  <si>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</si>
  <si>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</si>
  <si>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</si>
  <si>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</si>
  <si>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</si>
  <si>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</si>
  <si>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</si>
  <si>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</si>
  <si>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</si>
  <si>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</si>
  <si>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</si>
  <si>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</si>
  <si>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</si>
  <si>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</si>
  <si>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</si>
  <si>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</si>
  <si>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</si>
  <si>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</si>
  <si>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</si>
  <si>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</si>
  <si>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</si>
  <si>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</si>
  <si>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</si>
  <si>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</si>
  <si>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</si>
  <si>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</si>
  <si>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</si>
  <si>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</si>
  <si>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</si>
  <si>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</si>
  <si>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</si>
  <si>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</si>
  <si>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</si>
  <si>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</si>
  <si>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</si>
  <si>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</si>
  <si>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</si>
  <si>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</si>
  <si>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</si>
  <si>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</si>
  <si>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</si>
  <si>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</si>
  <si>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</si>
  <si>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</si>
  <si>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</si>
  <si>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</si>
  <si>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</si>
  <si>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</si>
  <si>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</si>
  <si>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</si>
  <si>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</si>
  <si>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</si>
  <si>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</si>
  <si>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</si>
  <si>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</si>
  <si>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</si>
  <si>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</si>
  <si>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</si>
  <si>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</si>
  <si>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</si>
  <si>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</si>
  <si>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</si>
  <si>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</si>
  <si>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</si>
  <si>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</si>
  <si>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</si>
  <si>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</si>
  <si>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</si>
  <si>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</si>
  <si>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</si>
  <si>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</si>
  <si>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</si>
  <si>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</si>
  <si>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</si>
  <si>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</si>
  <si>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</si>
  <si>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</si>
  <si>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</si>
  <si>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</si>
  <si>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</si>
  <si>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</si>
  <si>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</si>
  <si>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</si>
  <si>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</si>
  <si>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</si>
  <si>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</si>
  <si>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</si>
  <si>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</si>
  <si>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</si>
  <si>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</si>
  <si>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</si>
  <si>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</si>
  <si>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</si>
  <si>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</si>
  <si>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</si>
  <si>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</si>
  <si>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</si>
  <si>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</si>
  <si>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</si>
  <si>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</si>
  <si>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</si>
  <si>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</si>
  <si>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</si>
  <si>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</si>
  <si>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</si>
  <si>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</si>
  <si>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</si>
  <si>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</si>
  <si>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</si>
  <si>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</si>
  <si>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</si>
  <si>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</si>
  <si>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</si>
  <si>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</si>
  <si>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</si>
  <si>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</si>
  <si>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</si>
  <si>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</si>
  <si>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</si>
  <si>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</si>
  <si>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</si>
  <si>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</si>
  <si>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</si>
  <si>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</si>
  <si>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</si>
  <si>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</si>
  <si>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</si>
  <si>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</si>
  <si>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</si>
  <si>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</si>
  <si>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</si>
  <si>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</si>
  <si>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</si>
  <si>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</si>
  <si>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</si>
  <si>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</si>
  <si>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</si>
  <si>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</si>
  <si>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</si>
  <si>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</si>
  <si>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</si>
  <si>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</si>
  <si>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</si>
  <si>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</si>
  <si>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</si>
  <si>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</si>
  <si>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</si>
  <si>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</si>
  <si>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</si>
  <si>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</si>
  <si>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</si>
  <si>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</si>
  <si>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</si>
  <si>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</si>
  <si>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</si>
  <si>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</si>
  <si>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</si>
  <si>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</si>
  <si>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</si>
  <si>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</si>
  <si>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</si>
  <si>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</si>
  <si>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</si>
  <si>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</si>
  <si>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</si>
  <si>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</si>
  <si>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</si>
  <si>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</si>
  <si>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</si>
  <si>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</si>
  <si>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</si>
  <si>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</si>
  <si>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</si>
  <si>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</si>
  <si>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</si>
  <si>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</si>
  <si>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</si>
  <si>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</si>
  <si>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</si>
  <si>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</si>
  <si>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</si>
  <si>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</si>
  <si>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</si>
  <si>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</si>
  <si>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</si>
  <si>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</si>
  <si>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</si>
  <si>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</si>
  <si>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</si>
  <si>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</si>
  <si>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</si>
  <si>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</si>
  <si>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</si>
  <si>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</si>
  <si>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</si>
  <si>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</si>
  <si>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</si>
  <si>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</si>
  <si>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</si>
  <si>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</si>
  <si>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</si>
  <si>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</si>
  <si>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</si>
  <si>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</si>
  <si>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</si>
  <si>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</si>
  <si>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</si>
  <si>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</si>
  <si>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</si>
  <si>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</si>
  <si>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</si>
  <si>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</si>
  <si>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</si>
  <si>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</si>
  <si>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</si>
  <si>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</si>
  <si>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</si>
  <si>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</si>
  <si>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</si>
  <si>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</si>
  <si>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</si>
  <si>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</si>
  <si>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</si>
  <si>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</si>
  <si>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</si>
  <si>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</si>
  <si>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</si>
  <si>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</si>
  <si>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</si>
  <si>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</si>
  <si>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</si>
  <si>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</si>
  <si>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</si>
  <si>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</si>
  <si>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</si>
  <si>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</si>
  <si>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</si>
  <si>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</si>
  <si>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</si>
  <si>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</si>
  <si>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</si>
  <si>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</si>
  <si>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</si>
  <si>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</si>
  <si>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</si>
  <si>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</si>
  <si>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</si>
  <si>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</si>
  <si>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</si>
  <si>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</si>
  <si>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</si>
  <si>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</si>
  <si>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</si>
  <si>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</si>
  <si>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</si>
  <si>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</si>
  <si>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</si>
  <si>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</si>
  <si>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</si>
  <si>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</si>
  <si>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</si>
  <si>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</si>
  <si>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</si>
  <si>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</si>
  <si>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</si>
  <si>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</si>
  <si>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</si>
  <si>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</si>
  <si>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</si>
  <si>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</si>
  <si>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</si>
  <si>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</si>
  <si>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</si>
  <si>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</si>
  <si>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</si>
  <si>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</si>
  <si>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</si>
  <si>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</si>
  <si>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</si>
  <si>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</si>
  <si>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</si>
  <si>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</si>
  <si>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</si>
  <si>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</si>
  <si>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</si>
  <si>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</si>
  <si>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</si>
  <si>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</si>
  <si>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</si>
  <si>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</si>
  <si>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</si>
  <si>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</si>
  <si>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</si>
  <si>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</si>
  <si>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</si>
  <si>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</si>
  <si>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</si>
  <si>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</si>
  <si>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</si>
  <si>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</si>
  <si>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</si>
  <si>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</si>
  <si>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</si>
  <si>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</si>
  <si>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</si>
  <si>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</si>
  <si>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</si>
  <si>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</si>
  <si>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</si>
  <si>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</si>
  <si>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</si>
  <si>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</si>
  <si>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</si>
  <si>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</si>
  <si>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</si>
  <si>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</si>
  <si>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</si>
  <si>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</si>
  <si>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</si>
  <si>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</si>
  <si>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</si>
  <si>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</si>
  <si>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</si>
  <si>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</si>
  <si>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</si>
  <si>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</si>
  <si>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</si>
  <si>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</si>
  <si>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</si>
  <si>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</si>
  <si>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</si>
  <si>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</si>
  <si>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</si>
  <si>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</si>
  <si>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</si>
  <si>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</si>
  <si>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</si>
  <si>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</si>
  <si>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</si>
  <si>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</si>
  <si>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</si>
  <si>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</si>
  <si>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</si>
  <si>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</si>
  <si>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</si>
  <si>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</si>
  <si>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</si>
  <si>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</si>
  <si>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</si>
  <si>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</si>
  <si>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</si>
  <si>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</si>
  <si>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</si>
  <si>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</si>
  <si>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</si>
  <si>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</si>
  <si>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</si>
  <si>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</si>
  <si>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</si>
  <si>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</si>
  <si>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</si>
  <si>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</si>
  <si>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</si>
  <si>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</si>
  <si>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</si>
  <si>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</si>
  <si>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</si>
  <si>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</si>
  <si>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</si>
  <si>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</si>
  <si>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</si>
  <si>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</si>
  <si>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</si>
  <si>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</si>
  <si>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</si>
  <si>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</si>
  <si>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</si>
  <si>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</si>
  <si>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</si>
  <si>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</si>
  <si>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</si>
  <si>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</si>
  <si>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</si>
  <si>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</si>
  <si>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</si>
  <si>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</si>
  <si>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</si>
  <si>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</si>
  <si>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</si>
  <si>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</si>
  <si>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</si>
  <si>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</si>
  <si>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</si>
  <si>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</si>
  <si>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</si>
  <si>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</si>
  <si>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</si>
  <si>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</si>
  <si>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</si>
  <si>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</si>
  <si>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</si>
  <si>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</si>
  <si>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</si>
  <si>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</si>
  <si>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</si>
  <si>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</si>
  <si>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</si>
  <si>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</si>
  <si>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</si>
  <si>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</si>
  <si>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</si>
  <si>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</si>
  <si>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</si>
  <si>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</si>
  <si>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</si>
  <si>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</si>
  <si>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</si>
  <si>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</si>
  <si>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</si>
  <si>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</si>
  <si>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</si>
  <si>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</si>
  <si>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</si>
  <si>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</si>
  <si>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</si>
  <si>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</si>
  <si>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</si>
  <si>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</si>
  <si>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</si>
  <si>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</si>
  <si>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</si>
  <si>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</si>
  <si>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</si>
  <si>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</si>
  <si>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</si>
  <si>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</si>
  <si>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</si>
  <si>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</si>
  <si>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</si>
  <si>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</si>
  <si>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</si>
  <si>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</si>
  <si>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</si>
  <si>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</si>
  <si>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</si>
  <si>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</si>
  <si>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</si>
  <si>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</si>
  <si>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</si>
  <si>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</si>
  <si>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</si>
  <si>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</si>
  <si>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</si>
  <si>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</si>
  <si>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</si>
  <si>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</si>
  <si>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</si>
  <si>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</si>
  <si>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</si>
  <si>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</si>
  <si>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</si>
  <si>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</si>
  <si>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</si>
  <si>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</si>
  <si>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</si>
  <si>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</si>
  <si>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</si>
  <si>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</si>
  <si>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</si>
  <si>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</si>
  <si>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</si>
  <si>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</si>
  <si>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</si>
  <si>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</si>
  <si>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</si>
  <si>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</si>
  <si>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</si>
  <si>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</si>
  <si>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</si>
  <si>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</si>
  <si>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</si>
  <si>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</si>
  <si>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</si>
  <si>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</si>
  <si>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</si>
  <si>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</si>
  <si>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</si>
  <si>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</si>
  <si>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</si>
  <si>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</si>
  <si>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</si>
  <si>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</si>
  <si>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</si>
  <si>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</si>
  <si>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</si>
  <si>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</si>
  <si>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</si>
  <si>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</si>
  <si>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</si>
  <si>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</si>
  <si>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</si>
  <si>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</si>
  <si>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</si>
  <si>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</si>
  <si>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</si>
  <si>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</si>
  <si>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</si>
  <si>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</si>
  <si>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</si>
  <si>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</si>
  <si>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</si>
  <si>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</si>
  <si>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</si>
  <si>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</si>
  <si>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</si>
  <si>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</si>
  <si>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</si>
  <si>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</si>
  <si>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</si>
  <si>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</si>
  <si>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</si>
  <si>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</si>
  <si>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</si>
  <si>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</si>
  <si>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</si>
  <si>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</si>
  <si>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</si>
  <si>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</si>
  <si>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</si>
  <si>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</si>
  <si>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</si>
  <si>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</si>
  <si>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</si>
  <si>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</si>
  <si>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</si>
  <si>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</si>
  <si>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</si>
  <si>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</si>
  <si>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</si>
  <si>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</si>
  <si>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</si>
  <si>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</si>
  <si>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</si>
  <si>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</si>
  <si>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</si>
  <si>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</si>
  <si>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</si>
  <si>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</si>
  <si>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</si>
  <si>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</si>
  <si>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</si>
  <si>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</si>
  <si>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</si>
  <si>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</si>
  <si>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</si>
  <si>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</si>
  <si>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</si>
  <si>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</si>
  <si>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</si>
  <si>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</si>
  <si>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</si>
  <si>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</si>
  <si>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</si>
  <si>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</si>
  <si>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</si>
  <si>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</si>
  <si>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</si>
  <si>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</si>
  <si>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</si>
  <si>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</si>
  <si>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</si>
  <si>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</si>
  <si>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</si>
  <si>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</si>
  <si>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</si>
  <si>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</si>
  <si>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</si>
  <si>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</si>
  <si>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</si>
  <si>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</si>
  <si>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</si>
  <si>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</si>
  <si>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</si>
  <si>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</si>
  <si>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</si>
  <si>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</si>
  <si>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</si>
  <si>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</si>
  <si>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</si>
  <si>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</si>
  <si>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</si>
  <si>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</si>
  <si>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</si>
  <si>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</si>
  <si>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</si>
  <si>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</si>
  <si>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</si>
  <si>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</si>
  <si>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</si>
  <si>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</si>
  <si>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</si>
  <si>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</si>
  <si>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</si>
  <si>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</si>
  <si>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</si>
  <si>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</si>
  <si>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</si>
  <si>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</si>
  <si>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</si>
  <si>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</si>
  <si>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</si>
  <si>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</si>
  <si>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</si>
  <si>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</si>
  <si>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</si>
  <si>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</si>
  <si>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</si>
  <si>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</si>
  <si>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</si>
  <si>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</si>
  <si>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</si>
  <si>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</si>
  <si>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</si>
  <si>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</si>
  <si>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</si>
  <si>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</si>
  <si>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</si>
  <si>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</si>
  <si>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</si>
  <si>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</si>
  <si>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</si>
  <si>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</si>
  <si>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</si>
  <si>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</si>
  <si>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</si>
  <si>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</si>
  <si>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</si>
  <si>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</si>
  <si>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</si>
  <si>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</si>
  <si>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</si>
  <si>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</si>
  <si>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</si>
  <si>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</si>
  <si>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</si>
  <si>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</si>
  <si>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</si>
  <si>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</si>
  <si>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</si>
  <si>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</si>
  <si>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</si>
  <si>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</si>
  <si>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</si>
  <si>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</si>
  <si>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</si>
  <si>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</si>
  <si>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</si>
  <si>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</si>
  <si>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</si>
  <si>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</si>
  <si>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</si>
  <si>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</si>
  <si>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</si>
  <si>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</si>
  <si>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</si>
  <si>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</si>
  <si>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</si>
  <si>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</si>
  <si>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</si>
  <si>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</si>
  <si>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</si>
  <si>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</si>
  <si>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</si>
  <si>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</si>
  <si>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</si>
  <si>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</si>
  <si>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</si>
  <si>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</si>
  <si>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</si>
  <si>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</si>
  <si>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</si>
  <si>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</si>
  <si>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</si>
  <si>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</si>
  <si>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</si>
  <si>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</si>
  <si>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</si>
  <si>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</si>
  <si>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</si>
  <si>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</si>
  <si>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</si>
  <si>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</si>
  <si>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</si>
  <si>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</si>
  <si>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</si>
  <si>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</si>
  <si>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</si>
  <si>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</si>
  <si>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</si>
  <si>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</si>
  <si>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</si>
  <si>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</si>
  <si>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</si>
  <si>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</si>
  <si>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</si>
  <si>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</si>
  <si>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</si>
  <si>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</si>
  <si>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</si>
  <si>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</si>
  <si>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</si>
  <si>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</si>
  <si>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</si>
  <si>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</si>
  <si>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</si>
  <si>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</si>
  <si>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</si>
  <si>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</si>
  <si>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</si>
  <si>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</si>
  <si>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</si>
  <si>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</si>
  <si>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</si>
  <si>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</si>
  <si>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</si>
  <si>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</si>
  <si>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</si>
  <si>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</si>
  <si>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</si>
  <si>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</si>
  <si>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</si>
  <si>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</si>
  <si>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</si>
  <si>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</si>
  <si>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</si>
  <si>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</si>
  <si>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</si>
  <si>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</si>
  <si>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</si>
  <si>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</si>
  <si>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</si>
  <si>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</si>
  <si>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</si>
  <si>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</si>
  <si>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</si>
  <si>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</si>
  <si>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</si>
  <si>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</si>
  <si>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</si>
  <si>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</si>
  <si>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</si>
  <si>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</si>
  <si>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</si>
  <si>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</si>
  <si>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</si>
  <si>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</si>
  <si>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</si>
  <si>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</si>
  <si>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</si>
  <si>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</si>
  <si>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</si>
  <si>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</si>
  <si>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</si>
  <si>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</si>
  <si>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</si>
  <si>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</si>
  <si>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</si>
  <si>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</si>
  <si>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</si>
  <si>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</si>
  <si>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</si>
  <si>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</si>
  <si>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</si>
  <si>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</si>
  <si>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</si>
  <si>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</si>
  <si>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</si>
  <si>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</si>
  <si>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</si>
  <si>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</si>
  <si>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</si>
  <si>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</si>
  <si>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</si>
  <si>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</si>
  <si>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</si>
  <si>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</si>
  <si>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</si>
  <si>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</si>
  <si>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</si>
  <si>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</si>
  <si>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</si>
  <si>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</si>
  <si>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</si>
  <si>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</si>
  <si>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</si>
  <si>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</si>
  <si>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</si>
  <si>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</si>
  <si>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</si>
  <si>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</si>
  <si>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</si>
  <si>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</si>
  <si>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</si>
  <si>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</si>
  <si>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</si>
  <si>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</si>
  <si>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</si>
  <si>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</si>
  <si>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</si>
  <si>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</si>
  <si>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</si>
  <si>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</si>
  <si>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</si>
  <si>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</si>
  <si>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</si>
  <si>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</si>
  <si>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</si>
  <si>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</si>
  <si>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</si>
  <si>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</si>
  <si>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</si>
  <si>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</si>
  <si>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</si>
  <si>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</si>
  <si>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</si>
  <si>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</si>
  <si>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</si>
  <si>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</si>
  <si>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</si>
  <si>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</si>
  <si>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</si>
  <si>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</si>
  <si>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</si>
  <si>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</si>
  <si>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</si>
  <si>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</si>
  <si>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</si>
  <si>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</si>
  <si>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</si>
  <si>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</si>
  <si>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</si>
  <si>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</si>
  <si>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</si>
  <si>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</si>
  <si>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</si>
  <si>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</si>
  <si>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</si>
  <si>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</si>
  <si>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</si>
  <si>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</si>
  <si>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</si>
  <si>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</si>
  <si>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</si>
  <si>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</si>
  <si>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</si>
  <si>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</si>
  <si>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</si>
  <si>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</si>
  <si>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</si>
  <si>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</si>
  <si>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</si>
  <si>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</si>
  <si>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</si>
  <si>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</si>
  <si>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</si>
  <si>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</si>
  <si>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</si>
  <si>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</si>
  <si>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</si>
  <si>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</si>
  <si>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</si>
  <si>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</si>
  <si>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</si>
  <si>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</si>
  <si>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</si>
  <si>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</si>
  <si>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</si>
  <si>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</si>
  <si>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</si>
  <si>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</si>
  <si>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</si>
  <si>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</si>
  <si>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</si>
  <si>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</si>
  <si>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</si>
  <si>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</si>
  <si>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</si>
  <si>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</si>
  <si>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</si>
  <si>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</si>
  <si>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</si>
  <si>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</si>
  <si>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</si>
  <si>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</si>
  <si>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</si>
  <si>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</si>
  <si>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</si>
  <si>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</si>
  <si>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</si>
  <si>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</si>
  <si>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</si>
  <si>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</si>
  <si>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</si>
  <si>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</si>
  <si>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</si>
  <si>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</si>
  <si>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</si>
  <si>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</si>
  <si>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</si>
  <si>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</si>
  <si>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</si>
  <si>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</si>
  <si>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</si>
  <si>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</si>
  <si>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</si>
  <si>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</si>
  <si>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</si>
  <si>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</si>
  <si>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</si>
  <si>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</si>
  <si>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</si>
  <si>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</si>
  <si>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</si>
  <si>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</si>
  <si>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</si>
  <si>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</si>
  <si>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</si>
  <si>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</si>
  <si>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</si>
  <si>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</si>
  <si>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</si>
  <si>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</si>
  <si>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</si>
  <si>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</si>
  <si>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</si>
  <si>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</si>
  <si>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</si>
  <si>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</si>
  <si>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</si>
  <si>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</si>
  <si>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</si>
  <si>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</si>
  <si>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</si>
  <si>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</si>
  <si>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</si>
  <si>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</si>
  <si>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</si>
  <si>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</si>
  <si>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</si>
  <si>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</si>
  <si>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</si>
  <si>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</si>
  <si>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</si>
  <si>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</si>
  <si>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</si>
  <si>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</si>
  <si>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</si>
  <si>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</si>
  <si>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</si>
  <si>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</si>
  <si>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</si>
  <si>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</si>
  <si>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</si>
  <si>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</si>
  <si>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</si>
  <si>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</si>
  <si>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</si>
  <si>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</si>
  <si>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</si>
  <si>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</si>
  <si>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</si>
  <si>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</si>
  <si>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</si>
  <si>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</si>
  <si>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</si>
  <si>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</si>
  <si>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</si>
  <si>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</si>
  <si>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</si>
  <si>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</si>
  <si>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</si>
  <si>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</si>
  <si>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</si>
  <si>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</si>
  <si>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</si>
  <si>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</si>
  <si>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</si>
  <si>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</si>
  <si>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</si>
  <si>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</si>
  <si>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</si>
  <si>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</si>
  <si>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</si>
  <si>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</si>
  <si>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</si>
  <si>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</si>
  <si>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</si>
  <si>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</si>
  <si>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</si>
  <si>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</si>
  <si>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</si>
  <si>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</si>
  <si>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</si>
  <si>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</si>
  <si>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</si>
  <si>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</si>
  <si>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</si>
  <si>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</si>
  <si>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</si>
  <si>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</si>
  <si>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</si>
  <si>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</si>
  <si>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</si>
  <si>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</si>
  <si>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</si>
  <si>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</si>
  <si>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</si>
  <si>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</si>
  <si>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</si>
  <si>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</si>
  <si>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</si>
  <si>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</si>
  <si>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</si>
  <si>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</si>
  <si>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</si>
  <si>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</si>
  <si>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</si>
  <si>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</si>
  <si>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</si>
  <si>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</si>
  <si>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</si>
  <si>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</si>
  <si>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</si>
  <si>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</si>
  <si>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</si>
  <si>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</si>
  <si>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</si>
  <si>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</si>
  <si>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</si>
  <si>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</si>
  <si>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</si>
  <si>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</si>
  <si>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</si>
  <si>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</si>
  <si>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</si>
  <si>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</si>
  <si>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</si>
  <si>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</si>
  <si>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</si>
  <si>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</si>
  <si>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</si>
  <si>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</si>
  <si>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</si>
  <si>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</si>
  <si>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</si>
  <si>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</si>
  <si>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</si>
  <si>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</si>
  <si>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</si>
  <si>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</si>
  <si>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</si>
  <si>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</si>
  <si>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</si>
  <si>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</si>
  <si>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</si>
  <si>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</si>
  <si>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</si>
  <si>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</si>
  <si>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</si>
  <si>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</si>
  <si>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</si>
  <si>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</si>
  <si>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</si>
  <si>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</si>
  <si>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</si>
  <si>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</si>
  <si>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</si>
  <si>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</si>
  <si>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</si>
  <si>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</si>
  <si>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</si>
  <si>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</si>
  <si>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</si>
  <si>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</si>
  <si>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</si>
  <si>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</si>
  <si>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</si>
  <si>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</si>
  <si>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</si>
  <si>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</si>
  <si>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</si>
  <si>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</si>
  <si>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</si>
  <si>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</si>
  <si>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</si>
  <si>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</si>
  <si>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</si>
  <si>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</si>
  <si>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</si>
  <si>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</si>
  <si>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</si>
  <si>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</si>
  <si>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</si>
  <si>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</si>
  <si>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</si>
  <si>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</si>
  <si>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</si>
  <si>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</si>
  <si>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</si>
  <si>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</si>
  <si>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</si>
  <si>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</si>
  <si>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</si>
  <si>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</si>
  <si>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</si>
  <si>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</si>
  <si>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</si>
  <si>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</si>
  <si>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</si>
  <si>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</si>
  <si>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</si>
  <si>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</si>
  <si>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</si>
  <si>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</si>
  <si>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</si>
  <si>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</si>
  <si>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</si>
  <si>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</si>
  <si>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</si>
  <si>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</si>
  <si>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</si>
  <si>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</si>
  <si>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</si>
  <si>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</si>
  <si>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</si>
  <si>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</si>
  <si>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</si>
  <si>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</si>
  <si>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</si>
  <si>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</si>
  <si>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</si>
  <si>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</si>
  <si>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</si>
  <si>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</si>
  <si>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</si>
  <si>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</si>
  <si>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</si>
  <si>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</si>
  <si>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</si>
  <si>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</si>
  <si>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</si>
  <si>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</si>
  <si>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</si>
  <si>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</si>
  <si>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</si>
  <si>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</si>
  <si>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</si>
  <si>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</si>
  <si>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</si>
  <si>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</si>
  <si>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</si>
  <si>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</si>
  <si>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</si>
  <si>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</si>
  <si>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</si>
  <si>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</si>
  <si>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</si>
  <si>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</si>
  <si>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</si>
  <si>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</si>
  <si>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</si>
  <si>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</si>
  <si>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</si>
  <si>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</si>
  <si>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</si>
  <si>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</si>
  <si>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</si>
  <si>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</si>
  <si>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</si>
  <si>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</si>
  <si>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</si>
  <si>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</si>
  <si>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</si>
  <si>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</si>
  <si>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</si>
  <si>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</si>
  <si>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</si>
  <si>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</si>
  <si>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</si>
  <si>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</si>
  <si>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</si>
  <si>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</si>
  <si>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</si>
  <si>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</si>
  <si>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</si>
  <si>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</si>
  <si>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</si>
  <si>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</si>
  <si>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</si>
  <si>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</si>
  <si>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</si>
  <si>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</si>
  <si>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</si>
  <si>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</si>
  <si>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</si>
  <si>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</si>
  <si>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</si>
  <si>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</si>
  <si>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</si>
  <si>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</si>
  <si>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</si>
  <si>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</si>
  <si>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</si>
  <si>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</si>
  <si>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</si>
  <si>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</si>
  <si>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</si>
  <si>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</si>
  <si>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</si>
  <si>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</si>
  <si>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</si>
  <si>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</si>
  <si>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</si>
  <si>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</si>
  <si>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</si>
  <si>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</si>
  <si>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</si>
  <si>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</si>
  <si>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</si>
  <si>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</si>
  <si>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</si>
  <si>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</si>
  <si>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</si>
  <si>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</si>
  <si>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</si>
  <si>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</si>
  <si>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</si>
  <si>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</si>
  <si>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</si>
  <si>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</si>
  <si>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</si>
  <si>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</si>
  <si>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</si>
  <si>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</si>
  <si>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</si>
  <si>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</si>
  <si>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</si>
  <si>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</si>
  <si>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</si>
  <si>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</si>
  <si>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</si>
  <si>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</si>
  <si>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</si>
  <si>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</si>
  <si>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</si>
  <si>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</si>
  <si>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</si>
  <si>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</si>
  <si>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</si>
  <si>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</si>
  <si>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</si>
  <si>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</si>
  <si>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</si>
  <si>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</si>
  <si>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</si>
  <si>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</si>
  <si>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</si>
  <si>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</si>
  <si>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</si>
  <si>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</si>
  <si>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</si>
  <si>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</si>
  <si>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</si>
  <si>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</si>
  <si>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</si>
  <si>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</si>
  <si>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</si>
  <si>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</si>
  <si>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</si>
  <si>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</si>
  <si>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</si>
  <si>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</si>
  <si>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</si>
  <si>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</si>
  <si>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</si>
  <si>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</si>
  <si>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</si>
  <si>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</si>
  <si>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</si>
  <si>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</si>
  <si>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</si>
  <si>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</si>
  <si>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</si>
  <si>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</si>
  <si>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</si>
  <si>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</si>
  <si>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</si>
  <si>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</si>
  <si>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</si>
  <si>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</si>
  <si>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</si>
  <si>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</si>
  <si>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</si>
  <si>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</si>
  <si>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</si>
  <si>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</si>
  <si>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</si>
  <si>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</si>
  <si>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</si>
  <si>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</si>
  <si>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</si>
  <si>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</si>
  <si>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</si>
  <si>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</si>
  <si>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</si>
  <si>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</si>
  <si>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</si>
  <si>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</si>
  <si>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</si>
  <si>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</si>
  <si>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</si>
  <si>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</si>
  <si>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</si>
  <si>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</si>
  <si>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</si>
  <si>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</si>
  <si>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</si>
  <si>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</si>
  <si>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</si>
  <si>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</si>
  <si>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</si>
  <si>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</si>
  <si>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</si>
  <si>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</si>
  <si>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</si>
  <si>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</si>
  <si>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</si>
  <si>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</si>
  <si>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</si>
  <si>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</si>
  <si>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</si>
  <si>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</si>
  <si>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</si>
  <si>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</si>
  <si>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</si>
  <si>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</si>
  <si>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</si>
  <si>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</si>
  <si>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</si>
  <si>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</si>
  <si>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</si>
  <si>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</si>
  <si>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</si>
  <si>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</si>
  <si>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</si>
  <si>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</si>
  <si>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</si>
  <si>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</si>
  <si>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</si>
  <si>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</si>
  <si>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</si>
  <si>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</si>
  <si>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</si>
  <si>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</si>
  <si>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</si>
  <si>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</si>
  <si>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</si>
  <si>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</si>
  <si>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</si>
  <si>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</si>
  <si>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</si>
  <si>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</si>
  <si>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</si>
  <si>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</si>
  <si>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</si>
  <si>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</si>
  <si>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</si>
  <si>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</si>
  <si>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</si>
  <si>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</si>
  <si>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</si>
  <si>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</si>
  <si>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</si>
  <si>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</si>
  <si>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</si>
  <si>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</si>
  <si>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</si>
  <si>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</si>
  <si>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</si>
  <si>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</si>
  <si>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</si>
  <si>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</si>
  <si>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</si>
  <si>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</si>
  <si>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</si>
  <si>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</si>
  <si>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</si>
  <si>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</si>
  <si>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</si>
  <si>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</si>
  <si>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</si>
  <si>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</si>
  <si>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</si>
  <si>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</si>
  <si>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</si>
  <si>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</si>
  <si>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</si>
  <si>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</si>
  <si>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</si>
  <si>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</si>
  <si>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</si>
  <si>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</si>
  <si>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</si>
  <si>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</si>
  <si>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</si>
  <si>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</si>
  <si>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</si>
  <si>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</si>
  <si>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</si>
  <si>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</si>
  <si>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</si>
  <si>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</si>
  <si>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</si>
  <si>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</si>
  <si>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</si>
  <si>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</si>
  <si>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</si>
  <si>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</si>
  <si>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</si>
  <si>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</si>
  <si>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</si>
  <si>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</si>
  <si>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</si>
  <si>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</si>
  <si>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</si>
  <si>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</si>
  <si>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</si>
  <si>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</si>
  <si>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</si>
  <si>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</si>
  <si>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</si>
  <si>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</si>
  <si>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</si>
  <si>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</si>
  <si>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</si>
  <si>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</si>
  <si>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</si>
  <si>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</si>
  <si>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</si>
  <si>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</si>
  <si>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</si>
  <si>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</si>
  <si>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</si>
  <si>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</si>
  <si>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</si>
  <si>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</si>
  <si>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</si>
  <si>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</si>
  <si>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</si>
  <si>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</si>
  <si>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</si>
  <si>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</si>
  <si>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</si>
  <si>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</si>
  <si>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</si>
  <si>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</si>
  <si>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</si>
  <si>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</si>
  <si>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</si>
  <si>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</si>
  <si>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</si>
  <si>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</si>
  <si>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</si>
  <si>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</si>
  <si>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</si>
  <si>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</si>
  <si>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</si>
  <si>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</si>
  <si>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</si>
  <si>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</si>
  <si>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</si>
  <si>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</si>
  <si>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</si>
  <si>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</si>
  <si>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</si>
  <si>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</si>
  <si>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</si>
  <si>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</si>
  <si>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</si>
  <si>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</si>
  <si>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</si>
  <si>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</si>
  <si>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</si>
  <si>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</si>
  <si>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</si>
  <si>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</si>
  <si>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</si>
  <si>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</si>
  <si>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</si>
  <si>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</si>
  <si>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</si>
  <si>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</si>
  <si>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</si>
  <si>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</si>
  <si>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</si>
  <si>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</si>
  <si>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</si>
  <si>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</si>
  <si>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</si>
  <si>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</si>
  <si>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</si>
  <si>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</si>
  <si>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</si>
  <si>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</si>
  <si>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</si>
  <si>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</si>
  <si>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</si>
  <si>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</si>
  <si>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</si>
  <si>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</si>
  <si>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</si>
  <si>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</si>
  <si>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</si>
  <si>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</si>
  <si>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</si>
  <si>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</si>
  <si>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</si>
  <si>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</si>
  <si>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</si>
  <si>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</si>
  <si>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</si>
  <si>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</si>
  <si>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</si>
  <si>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</si>
  <si>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</si>
  <si>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</si>
  <si>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</si>
  <si>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</si>
  <si>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</si>
  <si>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</si>
  <si>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</si>
  <si>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</si>
  <si>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</si>
  <si>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</si>
  <si>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</si>
  <si>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</si>
  <si>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</si>
  <si>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</si>
  <si>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</si>
  <si>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</si>
  <si>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</si>
  <si>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</si>
  <si>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</si>
  <si>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</si>
  <si>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</si>
  <si>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</si>
  <si>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</si>
  <si>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</si>
  <si>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</si>
  <si>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</si>
  <si>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</si>
  <si>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</si>
  <si>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</si>
  <si>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</si>
  <si>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</si>
  <si>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</si>
  <si>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</si>
  <si>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</si>
  <si>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</si>
  <si>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</si>
  <si>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</si>
  <si>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</si>
  <si>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</si>
  <si>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</si>
  <si>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</si>
  <si>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</si>
  <si>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</si>
  <si>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</si>
  <si>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</si>
  <si>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</si>
  <si>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</si>
  <si>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</si>
  <si>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</si>
  <si>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</si>
  <si>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</si>
  <si>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</si>
  <si>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</si>
  <si>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</si>
  <si>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</si>
  <si>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</si>
  <si>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</si>
  <si>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</si>
  <si>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</si>
  <si>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</si>
  <si>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</si>
  <si>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</si>
  <si>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</si>
  <si>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</si>
  <si>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</si>
  <si>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</si>
  <si>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</si>
  <si>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</si>
  <si>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</si>
  <si>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</si>
  <si>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</si>
  <si>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</si>
  <si>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</si>
  <si>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</si>
  <si>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</si>
  <si>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</si>
  <si>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</si>
  <si>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</si>
  <si>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</si>
  <si>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</si>
  <si>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</si>
  <si>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</si>
  <si>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</si>
  <si>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</si>
  <si>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</si>
  <si>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</si>
  <si>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</si>
  <si>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</si>
  <si>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</si>
  <si>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</si>
  <si>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</si>
  <si>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</si>
  <si>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</si>
  <si>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</si>
  <si>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</si>
  <si>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</si>
  <si>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</si>
  <si>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</si>
  <si>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</si>
  <si>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</si>
  <si>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</si>
  <si>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</si>
  <si>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</si>
  <si>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</si>
  <si>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</si>
  <si>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</si>
  <si>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</si>
  <si>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</si>
  <si>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</si>
  <si>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</si>
  <si>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</si>
  <si>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</si>
  <si>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</si>
  <si>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</si>
  <si>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</si>
  <si>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</si>
  <si>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</si>
  <si>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</si>
  <si>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</si>
  <si>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</si>
  <si>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</si>
  <si>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</si>
  <si>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</si>
  <si>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</si>
  <si>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</si>
  <si>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</si>
  <si>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</si>
  <si>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</si>
  <si>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</si>
  <si>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</si>
  <si>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</si>
  <si>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</si>
  <si>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</si>
  <si>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</si>
  <si>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</si>
  <si>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</si>
  <si>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</si>
  <si>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</si>
  <si>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</si>
  <si>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</si>
  <si>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</si>
  <si>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</si>
  <si>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</si>
  <si>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</si>
  <si>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</si>
  <si>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</si>
  <si>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</si>
  <si>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</si>
  <si>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</si>
  <si>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</si>
  <si>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</si>
  <si>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</si>
  <si>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</si>
  <si>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</si>
  <si>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</si>
  <si>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</si>
  <si>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</si>
  <si>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</si>
  <si>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</si>
  <si>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</si>
  <si>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</si>
  <si>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</si>
  <si>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</si>
  <si>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</si>
  <si>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</si>
  <si>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</si>
  <si>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</si>
  <si>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</si>
  <si>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</si>
  <si>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</si>
  <si>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</si>
  <si>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</si>
  <si>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</si>
  <si>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</si>
  <si>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</si>
  <si>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</si>
  <si>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</si>
  <si>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</si>
  <si>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</si>
  <si>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</si>
  <si>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</si>
  <si>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</si>
  <si>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</si>
  <si>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</si>
  <si>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</si>
  <si>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</si>
  <si>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</si>
  <si>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</si>
  <si>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</si>
  <si>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</si>
  <si>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</si>
  <si>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</si>
  <si>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</si>
  <si>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</si>
  <si>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</si>
  <si>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</si>
  <si>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</si>
  <si>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</si>
  <si>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</si>
  <si>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</si>
  <si>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</si>
  <si>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</si>
  <si>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</si>
  <si>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</si>
  <si>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</si>
  <si>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</si>
  <si>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</si>
  <si>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</si>
  <si>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</si>
  <si>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</si>
  <si>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</si>
  <si>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</si>
  <si>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</si>
  <si>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</si>
  <si>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</si>
  <si>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</si>
  <si>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</si>
  <si>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</si>
  <si>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</si>
  <si>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</si>
  <si>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</si>
  <si>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</si>
  <si>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</si>
  <si>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</si>
  <si>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</si>
  <si>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</si>
  <si>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</si>
  <si>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</si>
  <si>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</si>
  <si>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</si>
  <si>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</si>
  <si>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</si>
  <si>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</si>
  <si>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</si>
  <si>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</si>
  <si>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</si>
  <si>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</si>
  <si>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</si>
  <si>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</si>
  <si>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</si>
  <si>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</si>
  <si>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</si>
  <si>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</si>
  <si>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</si>
  <si>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</si>
  <si>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</si>
  <si>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</si>
  <si>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</si>
  <si>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</si>
  <si>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</si>
  <si>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</si>
  <si>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</si>
  <si>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</si>
  <si>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</si>
  <si>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</si>
  <si>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</si>
  <si>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</si>
  <si>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</si>
  <si>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</si>
  <si>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</si>
  <si>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</si>
  <si>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</si>
  <si>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</si>
  <si>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</si>
  <si>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</si>
  <si>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</si>
  <si>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</si>
  <si>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</si>
  <si>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</si>
  <si>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</si>
  <si>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</si>
  <si>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</si>
  <si>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</si>
  <si>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</si>
  <si>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</si>
  <si>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</si>
  <si>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</si>
  <si>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</si>
  <si>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</si>
  <si>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</si>
  <si>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</si>
  <si>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</si>
  <si>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</si>
  <si>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</si>
  <si>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</si>
  <si>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</si>
  <si>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</si>
  <si>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</si>
  <si>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</si>
  <si>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</si>
  <si>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</si>
  <si>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</si>
  <si>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</si>
  <si>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</si>
  <si>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</si>
  <si>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</si>
  <si>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</si>
  <si>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</si>
  <si>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</si>
  <si>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</si>
  <si>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</si>
  <si>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</si>
  <si>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</si>
  <si>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</si>
  <si>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</si>
  <si>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</si>
  <si>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</si>
  <si>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</si>
  <si>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</si>
  <si>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</si>
  <si>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</si>
  <si>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</si>
  <si>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</si>
  <si>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</si>
  <si>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</si>
  <si>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</si>
  <si>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</si>
  <si>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</si>
  <si>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</si>
  <si>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</si>
  <si>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</si>
  <si>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</si>
  <si>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</si>
  <si>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</si>
  <si>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</si>
  <si>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</si>
  <si>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</si>
  <si>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</si>
  <si>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</si>
  <si>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</si>
  <si>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</si>
  <si>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</si>
  <si>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</si>
  <si>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</si>
  <si>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</si>
  <si>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</si>
  <si>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</si>
  <si>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</si>
  <si>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</si>
  <si>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</si>
  <si>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</si>
  <si>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</si>
  <si>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</si>
  <si>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</si>
  <si>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</si>
  <si>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</si>
  <si>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</si>
  <si>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</si>
  <si>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</si>
  <si>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</si>
  <si>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</si>
  <si>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</si>
  <si>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</si>
  <si>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</si>
  <si>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</si>
  <si>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</si>
  <si>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</si>
  <si>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</si>
  <si>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</si>
  <si>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</si>
  <si>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</si>
  <si>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</si>
  <si>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</si>
  <si>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</si>
  <si>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</si>
  <si>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</si>
  <si>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</si>
  <si>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</si>
  <si>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</si>
  <si>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</si>
  <si>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</si>
  <si>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</si>
  <si>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</si>
  <si>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</si>
  <si>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</si>
  <si>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</si>
  <si>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</si>
  <si>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</si>
  <si>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</si>
  <si>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</si>
  <si>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</si>
  <si>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</si>
  <si>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</si>
  <si>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</si>
  <si>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</si>
  <si>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</si>
  <si>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</si>
  <si>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</si>
  <si>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</si>
  <si>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</si>
  <si>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</si>
  <si>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</si>
  <si>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</si>
  <si>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</si>
  <si>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</si>
  <si>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</si>
  <si>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</si>
  <si>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</si>
  <si>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</si>
  <si>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</si>
  <si>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</si>
  <si>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</si>
  <si>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</si>
  <si>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</si>
  <si>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</si>
  <si>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</si>
  <si>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</si>
  <si>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</si>
  <si>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</si>
  <si>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</si>
  <si>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</si>
  <si>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</si>
  <si>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</si>
  <si>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</si>
  <si>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</si>
  <si>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</si>
  <si>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</si>
  <si>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</si>
  <si>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</si>
  <si>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</si>
  <si>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</si>
  <si>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</si>
  <si>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</si>
  <si>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</si>
  <si>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</si>
  <si>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</si>
  <si>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</si>
  <si>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</si>
  <si>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</si>
  <si>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</si>
  <si>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</si>
  <si>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</si>
  <si>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</si>
  <si>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</si>
  <si>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</si>
  <si>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</si>
  <si>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</si>
  <si>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</si>
  <si>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</si>
  <si>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</si>
  <si>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</si>
  <si>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</si>
  <si>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</si>
  <si>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</si>
  <si>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</si>
  <si>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</si>
  <si>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</si>
  <si>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</si>
  <si>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</si>
  <si>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</si>
  <si>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</si>
  <si>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</si>
  <si>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</si>
  <si>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</si>
  <si>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</si>
  <si>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</si>
  <si>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</si>
  <si>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</si>
  <si>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</si>
  <si>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</si>
  <si>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</si>
  <si>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</si>
  <si>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</si>
  <si>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</si>
  <si>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</si>
  <si>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</si>
  <si>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</si>
  <si>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</si>
  <si>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</si>
  <si>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</si>
  <si>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</si>
  <si>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</si>
  <si>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</si>
  <si>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</si>
  <si>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</si>
  <si>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</si>
  <si>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</si>
  <si>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</si>
  <si>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</si>
  <si>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</si>
  <si>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</si>
  <si>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</si>
  <si>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</si>
  <si>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</si>
  <si>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</si>
  <si>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</si>
  <si>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</si>
  <si>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</si>
  <si>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</si>
  <si>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</si>
  <si>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</si>
  <si>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</si>
  <si>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</si>
  <si>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</si>
  <si>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</si>
  <si>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</si>
  <si>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</si>
  <si>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</si>
  <si>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</si>
  <si>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</si>
  <si>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</si>
  <si>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</si>
  <si>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</si>
  <si>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</si>
  <si>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</si>
  <si>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</si>
  <si>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</si>
  <si>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</si>
  <si>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</si>
  <si>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</si>
  <si>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</si>
  <si>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</si>
  <si>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</si>
  <si>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</si>
  <si>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</si>
  <si>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</si>
  <si>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</si>
  <si>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</si>
  <si>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</si>
  <si>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</si>
  <si>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</si>
  <si>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</si>
  <si>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</si>
  <si>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</si>
  <si>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</si>
  <si>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</si>
  <si>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</si>
  <si>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</si>
  <si>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</si>
  <si>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</si>
  <si>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</si>
  <si>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</si>
  <si>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</si>
  <si>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</si>
  <si>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</si>
  <si>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</si>
  <si>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</si>
  <si>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</si>
  <si>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</si>
  <si>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</si>
  <si>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</si>
  <si>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</si>
  <si>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</si>
  <si>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</si>
  <si>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</si>
  <si>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</si>
  <si>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</si>
  <si>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</si>
  <si>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</si>
  <si>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</si>
  <si>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</si>
  <si>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</si>
  <si>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</si>
  <si>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</si>
  <si>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</si>
  <si>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</si>
  <si>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</si>
  <si>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</si>
  <si>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</si>
  <si>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</si>
  <si>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</si>
  <si>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</si>
  <si>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</si>
  <si>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</si>
  <si>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</si>
  <si>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</si>
  <si>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</si>
  <si>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</si>
  <si>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</si>
  <si>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</si>
  <si>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</si>
  <si>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</si>
  <si>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</si>
  <si>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</si>
  <si>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</si>
  <si>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</si>
  <si>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</si>
  <si>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</si>
  <si>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</si>
  <si>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</si>
  <si>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</si>
  <si>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</si>
  <si>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</si>
  <si>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</si>
  <si>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</si>
  <si>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</si>
  <si>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</si>
  <si>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</si>
  <si>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</si>
  <si>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</si>
  <si>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</si>
  <si>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</si>
  <si>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</si>
  <si>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</si>
  <si>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</si>
  <si>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</si>
  <si>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</si>
  <si>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</si>
  <si>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</si>
  <si>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</si>
  <si>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</si>
  <si>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</si>
  <si>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</si>
  <si>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</si>
  <si>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</si>
  <si>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</si>
  <si>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</si>
  <si>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</si>
  <si>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</si>
  <si>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</si>
  <si>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</si>
  <si>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</si>
  <si>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</si>
  <si>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</si>
  <si>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</si>
  <si>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</si>
  <si>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</si>
  <si>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</si>
  <si>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</si>
  <si>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</si>
  <si>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</si>
  <si>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</si>
  <si>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</si>
  <si>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</si>
  <si>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</si>
  <si>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</si>
  <si>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</si>
  <si>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</si>
  <si>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</si>
  <si>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</si>
  <si>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</si>
  <si>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</si>
  <si>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</si>
  <si>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</si>
  <si>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</si>
  <si>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</si>
  <si>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</si>
  <si>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</si>
  <si>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</si>
  <si>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</si>
  <si>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</si>
  <si>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</si>
  <si>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</si>
  <si>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</si>
  <si>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</si>
  <si>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</si>
  <si>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</si>
  <si>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</si>
  <si>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</si>
  <si>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</si>
  <si>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</si>
  <si>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</si>
  <si>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</si>
  <si>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</si>
  <si>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</si>
  <si>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</si>
  <si>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</si>
  <si>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</si>
  <si>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</si>
  <si>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</si>
  <si>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</si>
  <si>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</si>
  <si>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</si>
  <si>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</si>
  <si>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</si>
  <si>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</si>
  <si>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</si>
  <si>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</si>
  <si>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</si>
  <si>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</si>
  <si>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</si>
  <si>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</si>
  <si>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</si>
  <si>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</si>
  <si>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</si>
  <si>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</si>
  <si>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</si>
  <si>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</si>
  <si>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</si>
  <si>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</si>
  <si>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</si>
  <si>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</si>
  <si>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</si>
  <si>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</si>
  <si>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</si>
  <si>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</si>
  <si>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</si>
  <si>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</si>
  <si>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</si>
  <si>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</si>
  <si>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</si>
  <si>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</si>
  <si>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</si>
  <si>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</si>
  <si>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</si>
  <si>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</si>
  <si>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</si>
  <si>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</si>
  <si>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</si>
  <si>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</si>
  <si>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</si>
  <si>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</si>
  <si>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</si>
  <si>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</si>
  <si>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</si>
  <si>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</si>
  <si>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</si>
  <si>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</si>
  <si>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</si>
  <si>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</si>
  <si>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</si>
  <si>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</si>
  <si>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</si>
  <si>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</si>
  <si>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</si>
  <si>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</si>
  <si>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</si>
  <si>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</si>
  <si>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</si>
  <si>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</si>
  <si>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</si>
  <si>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</si>
  <si>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</si>
  <si>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</si>
  <si>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</si>
  <si>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</si>
  <si>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</si>
  <si>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</si>
  <si>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</si>
  <si>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</si>
  <si>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</si>
  <si>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</si>
  <si>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</si>
  <si>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</si>
  <si>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</si>
  <si>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</si>
  <si>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</si>
  <si>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</si>
  <si>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</si>
  <si>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</si>
  <si>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</si>
  <si>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</si>
  <si>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</si>
  <si>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</si>
  <si>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</si>
  <si>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</si>
  <si>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</si>
  <si>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</si>
  <si>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</si>
  <si>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</si>
  <si>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</si>
  <si>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</si>
  <si>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</si>
  <si>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</si>
  <si>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</si>
  <si>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</si>
  <si>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</si>
  <si>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</si>
  <si>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</si>
  <si>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</si>
  <si>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</si>
  <si>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</si>
  <si>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</si>
  <si>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</si>
  <si>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</si>
  <si>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</si>
  <si>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</si>
  <si>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</si>
  <si>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</si>
  <si>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</si>
  <si>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</si>
  <si>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</si>
  <si>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</si>
  <si>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</si>
  <si>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</si>
  <si>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</si>
  <si>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</si>
  <si>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</si>
  <si>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</si>
  <si>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</si>
  <si>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</si>
  <si>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</si>
  <si>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</si>
  <si>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</si>
  <si>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</si>
  <si>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</si>
  <si>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</si>
  <si>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</si>
  <si>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</si>
  <si>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</si>
  <si>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</si>
  <si>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</si>
  <si>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</si>
  <si>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</si>
  <si>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</si>
  <si>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</si>
  <si>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</si>
  <si>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</si>
  <si>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</si>
  <si>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</si>
  <si>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</si>
  <si>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</si>
  <si>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</si>
  <si>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</si>
  <si>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</si>
  <si>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</si>
  <si>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</si>
  <si>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</si>
  <si>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</si>
  <si>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</si>
  <si>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</si>
  <si>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</si>
  <si>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</si>
  <si>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</si>
  <si>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</si>
  <si>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</si>
  <si>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</si>
  <si>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</si>
  <si>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</si>
  <si>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</si>
  <si>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</si>
  <si>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</si>
  <si>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</si>
  <si>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</si>
  <si>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</si>
  <si>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</si>
  <si>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</si>
  <si>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</si>
  <si>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</si>
  <si>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</si>
  <si>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</si>
  <si>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</si>
  <si>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</si>
  <si>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</si>
  <si>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</si>
  <si>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</si>
  <si>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</si>
  <si>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</si>
  <si>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</si>
  <si>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</si>
  <si>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</si>
  <si>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</si>
  <si>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</si>
  <si>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</si>
  <si>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</si>
  <si>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</si>
  <si>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</si>
  <si>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</si>
  <si>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</si>
  <si>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</si>
  <si>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</si>
  <si>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</si>
  <si>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</si>
  <si>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</si>
  <si>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</si>
  <si>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</si>
  <si>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</si>
  <si>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</si>
  <si>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</si>
  <si>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</si>
  <si>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</si>
  <si>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</si>
  <si>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</si>
  <si>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</si>
  <si>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</si>
  <si>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</si>
  <si>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</si>
  <si>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</si>
  <si>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</si>
  <si>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</si>
  <si>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</si>
  <si>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</si>
  <si>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</si>
  <si>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</si>
  <si>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</si>
  <si>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</si>
  <si>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</si>
  <si>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</si>
  <si>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</si>
  <si>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</si>
  <si>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</si>
  <si>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</si>
  <si>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</si>
  <si>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</si>
  <si>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</si>
  <si>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</si>
  <si>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</si>
  <si>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</si>
  <si>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</si>
  <si>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</si>
  <si>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</si>
  <si>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</si>
  <si>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</si>
  <si>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</si>
  <si>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</si>
  <si>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</si>
  <si>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</si>
  <si>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</si>
  <si>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</si>
  <si>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</si>
  <si>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</si>
  <si>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</si>
  <si>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</si>
  <si>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</si>
  <si>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</si>
  <si>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</si>
  <si>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</si>
  <si>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</si>
  <si>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</si>
  <si>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</si>
  <si>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</si>
  <si>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</si>
  <si>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</si>
  <si>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</si>
  <si>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</si>
  <si>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</si>
  <si>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</si>
  <si>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</si>
  <si>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</si>
  <si>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</si>
  <si>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</si>
  <si>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</si>
  <si>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</si>
  <si>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</si>
  <si>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</si>
  <si>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</si>
  <si>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</si>
  <si>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</si>
  <si>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</si>
  <si>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</si>
  <si>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</si>
  <si>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</si>
  <si>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</si>
  <si>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</si>
  <si>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</si>
  <si>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</si>
  <si>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</si>
  <si>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</si>
  <si>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</si>
  <si>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</si>
  <si>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</si>
  <si>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</si>
  <si>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</si>
  <si>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</si>
  <si>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</si>
  <si>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</si>
  <si>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</si>
  <si>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</si>
  <si>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</si>
  <si>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</si>
  <si>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</si>
  <si>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</si>
  <si>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</si>
  <si>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</si>
  <si>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</si>
  <si>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</si>
  <si>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</si>
  <si>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</si>
  <si>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</si>
  <si>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</si>
  <si>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</si>
  <si>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</si>
  <si>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</si>
  <si>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</si>
  <si>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</si>
  <si>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</si>
  <si>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</si>
  <si>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</si>
  <si>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</si>
  <si>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</si>
  <si>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</si>
  <si>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</si>
  <si>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</si>
  <si>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</si>
  <si>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</si>
  <si>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</si>
  <si>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</si>
  <si>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</si>
  <si>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</si>
  <si>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</si>
  <si>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</si>
  <si>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</si>
  <si>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</si>
  <si>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</si>
  <si>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</si>
  <si>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</si>
  <si>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</si>
  <si>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</si>
  <si>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</si>
  <si>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</si>
  <si>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</si>
  <si>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</si>
  <si>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</si>
  <si>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</si>
  <si>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</si>
  <si>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</si>
  <si>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</si>
  <si>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</si>
  <si>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</si>
  <si>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</si>
  <si>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</si>
  <si>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</si>
  <si>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</si>
  <si>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</si>
  <si>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</si>
  <si>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</si>
  <si>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</si>
  <si>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</si>
  <si>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</si>
  <si>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</si>
  <si>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</si>
  <si>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</si>
  <si>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</si>
  <si>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</si>
  <si>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</si>
  <si>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</si>
  <si>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</si>
  <si>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</si>
  <si>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</si>
  <si>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</si>
  <si>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</si>
  <si>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</si>
  <si>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</si>
  <si>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</si>
  <si>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</si>
  <si>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</si>
  <si>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</si>
  <si>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</si>
  <si>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</si>
  <si>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</si>
  <si>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</si>
  <si>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</si>
  <si>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</si>
  <si>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</si>
  <si>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</si>
  <si>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</si>
  <si>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</si>
  <si>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</si>
  <si>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</si>
  <si>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</si>
  <si>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</si>
  <si>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</si>
  <si>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</si>
  <si>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</si>
  <si>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</si>
  <si>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</si>
  <si>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</si>
  <si>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</si>
  <si>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</si>
  <si>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</si>
  <si>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</si>
  <si>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</si>
  <si>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</si>
  <si>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</si>
  <si>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</si>
  <si>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</si>
  <si>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</si>
  <si>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</si>
  <si>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</si>
  <si>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</si>
  <si>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</si>
  <si>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</si>
  <si>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</si>
  <si>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</si>
  <si>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</si>
  <si>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</si>
  <si>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</si>
  <si>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</si>
  <si>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</si>
  <si>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</si>
  <si>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</si>
  <si>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</si>
  <si>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</si>
  <si>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</si>
  <si>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</si>
  <si>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</si>
  <si>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</si>
  <si>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</si>
  <si>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</si>
  <si>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</si>
  <si>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</si>
  <si>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</si>
  <si>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</si>
  <si>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</si>
  <si>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</si>
  <si>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</si>
  <si>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</si>
  <si>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</si>
  <si>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</si>
  <si>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</si>
  <si>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</si>
  <si>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</si>
  <si>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</si>
  <si>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</si>
  <si>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</si>
  <si>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</si>
  <si>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</si>
  <si>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</si>
  <si>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</si>
  <si>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</si>
  <si>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</si>
  <si>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</si>
  <si>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</si>
  <si>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</si>
  <si>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</si>
  <si>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</si>
  <si>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</si>
  <si>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</si>
  <si>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</si>
  <si>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</si>
  <si>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</si>
  <si>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</si>
  <si>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</si>
  <si>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</si>
  <si>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</si>
  <si>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</si>
  <si>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</si>
  <si>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</si>
  <si>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</si>
  <si>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</si>
  <si>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</si>
  <si>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</si>
  <si>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</si>
  <si>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</si>
  <si>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</si>
  <si>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</si>
  <si>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</si>
  <si>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</si>
  <si>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</si>
  <si>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</si>
  <si>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</si>
  <si>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</si>
  <si>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</si>
  <si>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</si>
  <si>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</si>
  <si>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</si>
  <si>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</si>
  <si>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</si>
  <si>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</si>
  <si>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</si>
  <si>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</si>
  <si>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</si>
  <si>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</si>
  <si>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</si>
  <si>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</si>
  <si>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</si>
  <si>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</si>
  <si>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</si>
  <si>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</si>
  <si>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</si>
  <si>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</si>
  <si>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</si>
  <si>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</si>
  <si>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</si>
  <si>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</si>
  <si>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</si>
  <si>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</si>
  <si>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</si>
  <si>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</si>
  <si>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</si>
  <si>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</si>
  <si>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</si>
  <si>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</si>
  <si>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</si>
  <si>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</si>
  <si>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</si>
  <si>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</si>
  <si>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</si>
  <si>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</si>
  <si>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</si>
  <si>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</si>
  <si>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</si>
  <si>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</si>
  <si>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</si>
  <si>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</si>
  <si>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</si>
  <si>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</si>
  <si>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</si>
  <si>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</si>
  <si>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</si>
  <si>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</si>
  <si>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</si>
  <si>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</si>
  <si>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</si>
  <si>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</si>
  <si>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</si>
  <si>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</si>
  <si>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</si>
  <si>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</si>
  <si>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</si>
  <si>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</si>
  <si>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</si>
  <si>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</si>
  <si>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</si>
  <si>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</si>
  <si>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</si>
  <si>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</si>
  <si>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</si>
  <si>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</si>
  <si>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</si>
  <si>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</si>
  <si>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</si>
  <si>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</si>
  <si>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</si>
  <si>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</si>
  <si>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</si>
  <si>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</si>
  <si>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</si>
  <si>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</si>
  <si>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</si>
  <si>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</si>
  <si>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</si>
  <si>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</si>
  <si>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</si>
  <si>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</si>
  <si>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</si>
  <si>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</si>
  <si>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</si>
  <si>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</si>
  <si>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</si>
  <si>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</si>
  <si>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</si>
  <si>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</si>
  <si>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</si>
  <si>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</si>
  <si>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</si>
  <si>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</si>
  <si>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</si>
  <si>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</si>
  <si>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</si>
  <si>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</si>
  <si>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</si>
  <si>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</si>
  <si>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</si>
  <si>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</si>
  <si>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</si>
  <si>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</si>
  <si>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</si>
  <si>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</si>
  <si>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</si>
  <si>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</si>
  <si>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</si>
  <si>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</si>
  <si>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</si>
  <si>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</si>
  <si>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</si>
  <si>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</si>
  <si>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</si>
  <si>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</si>
  <si>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</si>
  <si>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</si>
  <si>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</si>
  <si>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</si>
  <si>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</si>
  <si>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</si>
  <si>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</si>
  <si>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</si>
  <si>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</si>
  <si>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</si>
  <si>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</si>
  <si>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</si>
  <si>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</si>
  <si>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</si>
  <si>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</si>
  <si>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</si>
  <si>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</si>
  <si>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</si>
  <si>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</si>
  <si>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</si>
  <si>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</si>
  <si>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</si>
  <si>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</si>
  <si>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</si>
  <si>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</si>
  <si>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</si>
  <si>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</si>
  <si>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</si>
  <si>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</si>
  <si>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</si>
  <si>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</si>
  <si>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</si>
  <si>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</si>
  <si>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</si>
  <si>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</si>
  <si>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</si>
  <si>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</si>
  <si>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</si>
  <si>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</si>
  <si>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</si>
  <si>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</si>
  <si>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</si>
  <si>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</si>
  <si>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</si>
  <si>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</si>
  <si>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</si>
  <si>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</si>
  <si>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</si>
  <si>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</si>
  <si>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</si>
  <si>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</si>
  <si>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</si>
  <si>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</si>
  <si>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</si>
  <si>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</si>
  <si>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</si>
  <si>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</si>
  <si>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</si>
  <si>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</si>
  <si>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</si>
  <si>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</si>
  <si>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</si>
  <si>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</si>
  <si>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</si>
  <si>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</si>
  <si>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</si>
  <si>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</si>
  <si>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</si>
  <si>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</si>
  <si>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</si>
  <si>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</si>
  <si>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</si>
  <si>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</si>
  <si>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</si>
  <si>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</si>
  <si>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</si>
  <si>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</si>
  <si>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</si>
  <si>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</si>
  <si>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</si>
  <si>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</si>
  <si>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</si>
  <si>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</si>
  <si>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</si>
  <si>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</si>
  <si>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</si>
  <si>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</si>
  <si>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</si>
  <si>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</si>
  <si>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</si>
  <si>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</si>
  <si>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</si>
  <si>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</si>
  <si>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</si>
  <si>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</si>
  <si>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</si>
  <si>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</si>
  <si>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</si>
  <si>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</si>
  <si>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</si>
  <si>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</si>
  <si>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</si>
  <si>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</si>
  <si>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</si>
  <si>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</si>
  <si>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</si>
  <si>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</si>
  <si>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</si>
  <si>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</si>
  <si>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</si>
  <si>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</si>
  <si>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</si>
  <si>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</si>
  <si>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</si>
  <si>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</si>
  <si>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</si>
  <si>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</si>
  <si>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</si>
  <si>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</si>
  <si>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</si>
  <si>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</si>
  <si>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</si>
  <si>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</si>
  <si>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</si>
  <si>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</si>
  <si>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</si>
  <si>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</si>
  <si>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</si>
  <si>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</si>
  <si>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</si>
  <si>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</si>
  <si>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</si>
  <si>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</si>
  <si>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</si>
  <si>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</si>
  <si>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</si>
  <si>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</si>
  <si>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</si>
  <si>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</si>
  <si>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</si>
  <si>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</si>
  <si>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</si>
  <si>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</si>
  <si>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</si>
  <si>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</si>
  <si>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</si>
  <si>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</si>
  <si>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</si>
  <si>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</si>
  <si>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</si>
  <si>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</si>
  <si>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</si>
  <si>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</si>
  <si>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</si>
  <si>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</si>
  <si>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</si>
  <si>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</si>
  <si>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</si>
  <si>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</si>
  <si>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</si>
  <si>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</si>
  <si>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</si>
  <si>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</si>
  <si>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</si>
  <si>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</si>
  <si>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</si>
  <si>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</si>
  <si>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</si>
  <si>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</si>
  <si>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</si>
  <si>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</si>
  <si>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</si>
  <si>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</si>
  <si>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</si>
  <si>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</si>
  <si>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</si>
  <si>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</si>
  <si>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</si>
  <si>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</si>
  <si>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</si>
  <si>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</si>
  <si>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</si>
  <si>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</si>
  <si>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</si>
  <si>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</si>
  <si>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</si>
  <si>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</si>
  <si>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</si>
  <si>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</si>
  <si>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</si>
  <si>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</si>
  <si>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</si>
  <si>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</si>
  <si>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</si>
  <si>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</si>
  <si>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</si>
  <si>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</si>
  <si>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</si>
  <si>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</si>
  <si>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</si>
  <si>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</si>
  <si>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</si>
  <si>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</si>
  <si>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</si>
  <si>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</si>
  <si>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</si>
  <si>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</si>
  <si>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</si>
  <si>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</si>
  <si>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</si>
  <si>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</si>
  <si>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</si>
  <si>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</si>
  <si>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</si>
  <si>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</si>
  <si>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</si>
  <si>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</si>
  <si>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</si>
  <si>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</si>
  <si>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</si>
  <si>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</si>
  <si>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</si>
  <si>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</si>
  <si>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</si>
  <si>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</si>
  <si>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</si>
  <si>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</si>
  <si>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</si>
  <si>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</si>
  <si>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</si>
  <si>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</si>
  <si>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</si>
  <si>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</si>
  <si>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</si>
  <si>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</si>
  <si>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</si>
  <si>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</si>
  <si>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</si>
  <si>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</si>
  <si>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</si>
  <si>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</si>
  <si>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</si>
  <si>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</si>
  <si>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</si>
  <si>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</si>
  <si>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</si>
  <si>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</si>
  <si>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</si>
  <si>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</si>
  <si>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</si>
  <si>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</si>
  <si>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</si>
  <si>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</si>
  <si>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</si>
  <si>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</si>
  <si>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</si>
  <si>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</si>
  <si>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</si>
  <si>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</si>
  <si>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</si>
  <si>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</si>
  <si>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</si>
  <si>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</si>
  <si>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</si>
  <si>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</si>
  <si>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</si>
  <si>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</si>
  <si>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</si>
  <si>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</si>
  <si>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</si>
  <si>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</si>
  <si>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</si>
  <si>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</si>
  <si>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</si>
  <si>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</si>
  <si>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</si>
  <si>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</si>
  <si>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</si>
  <si>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</si>
  <si>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</si>
  <si>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</si>
  <si>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</si>
  <si>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</si>
  <si>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</si>
  <si>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</si>
  <si>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</si>
  <si>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</si>
  <si>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</si>
  <si>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</si>
  <si>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</si>
  <si>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</si>
  <si>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</si>
  <si>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</si>
  <si>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</si>
  <si>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</si>
  <si>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</si>
  <si>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</si>
  <si>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</si>
  <si>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</si>
  <si>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</si>
  <si>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</si>
  <si>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</si>
  <si>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</si>
  <si>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</si>
  <si>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</si>
  <si>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</si>
  <si>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</si>
  <si>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</si>
  <si>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</si>
  <si>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</si>
  <si>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</si>
  <si>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</si>
  <si>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</si>
  <si>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</si>
  <si>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</si>
  <si>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</si>
  <si>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</si>
  <si>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</si>
  <si>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</si>
  <si>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</si>
  <si>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</si>
  <si>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</si>
  <si>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</si>
  <si>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</si>
  <si>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</si>
  <si>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</si>
  <si>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</si>
  <si>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</si>
  <si>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</si>
  <si>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</si>
  <si>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</si>
  <si>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</si>
  <si>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</si>
  <si>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</si>
  <si>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</si>
  <si>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</si>
  <si>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</si>
  <si>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</si>
  <si>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</si>
  <si>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</si>
  <si>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</si>
  <si>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</si>
  <si>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</si>
  <si>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</si>
  <si>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</si>
  <si>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</si>
  <si>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</si>
  <si>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</si>
  <si>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</si>
  <si>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</si>
  <si>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</si>
  <si>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</si>
  <si>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</si>
  <si>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</si>
  <si>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</si>
  <si>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</si>
  <si>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</si>
  <si>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</si>
  <si>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</si>
  <si>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</si>
  <si>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</si>
  <si>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</si>
  <si>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</si>
  <si>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</si>
  <si>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</si>
  <si>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</si>
  <si>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</si>
  <si>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</si>
  <si>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</si>
  <si>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</si>
  <si>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</si>
  <si>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</si>
  <si>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</si>
  <si>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</si>
  <si>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</si>
  <si>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</si>
  <si>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</si>
  <si>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</si>
  <si>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</si>
  <si>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</si>
  <si>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</si>
  <si>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</si>
  <si>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</si>
  <si>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</si>
  <si>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</si>
  <si>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</si>
  <si>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</si>
  <si>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</si>
  <si>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</si>
  <si>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</si>
  <si>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</si>
  <si>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</si>
  <si>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</si>
  <si>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</si>
  <si>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</si>
  <si>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</si>
  <si>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</si>
  <si>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</si>
  <si>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</si>
  <si>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</si>
  <si>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</si>
  <si>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</si>
  <si>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</si>
  <si>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</si>
  <si>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</si>
  <si>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</si>
  <si>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</si>
  <si>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</si>
  <si>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</si>
  <si>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</si>
  <si>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</si>
  <si>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</si>
  <si>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</si>
  <si>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</si>
  <si>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</si>
  <si>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</si>
  <si>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</si>
  <si>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</si>
  <si>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</si>
  <si>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</si>
  <si>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</si>
  <si>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</si>
  <si>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</si>
  <si>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</si>
  <si>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</si>
  <si>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</si>
  <si>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</si>
  <si>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</si>
  <si>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</si>
  <si>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</si>
  <si>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</si>
  <si>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</si>
  <si>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</si>
  <si>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</si>
  <si>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</si>
  <si>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</si>
  <si>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</si>
  <si>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</si>
  <si>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</si>
  <si>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</si>
  <si>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</si>
  <si>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</si>
  <si>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</si>
  <si>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</si>
  <si>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</si>
  <si>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</si>
  <si>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</si>
  <si>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</si>
  <si>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</si>
  <si>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</si>
  <si>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</si>
  <si>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</si>
  <si>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</si>
  <si>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</si>
  <si>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</si>
  <si>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</si>
  <si>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</si>
  <si>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</si>
  <si>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</si>
  <si>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</si>
  <si>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</si>
  <si>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</si>
  <si>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</si>
  <si>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</si>
  <si>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</si>
  <si>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</si>
  <si>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</si>
  <si>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</si>
  <si>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</si>
  <si>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</si>
  <si>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</si>
  <si>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</si>
  <si>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</si>
  <si>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</si>
  <si>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</si>
  <si>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</si>
  <si>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</si>
  <si>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</si>
  <si>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</si>
  <si>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</si>
  <si>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</si>
  <si>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</si>
  <si>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</si>
  <si>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</si>
  <si>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</si>
  <si>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</si>
  <si>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</si>
  <si>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</si>
  <si>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</si>
  <si>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</si>
  <si>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</si>
  <si>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</si>
  <si>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</si>
  <si>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</si>
  <si>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</si>
  <si>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</si>
  <si>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</si>
  <si>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</si>
  <si>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</si>
  <si>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</si>
  <si>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</si>
  <si>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</si>
  <si>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</si>
  <si>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</si>
  <si>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</si>
  <si>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</si>
  <si>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</si>
  <si>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</si>
  <si>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</si>
  <si>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</si>
  <si>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</si>
  <si>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</si>
  <si>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</si>
  <si>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</si>
  <si>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</si>
  <si>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</si>
  <si>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</si>
  <si>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</si>
  <si>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</si>
  <si>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</si>
  <si>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</si>
  <si>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</si>
  <si>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</si>
  <si>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</si>
  <si>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</si>
  <si>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</si>
  <si>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</si>
  <si>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</si>
  <si>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</si>
  <si>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</si>
  <si>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</si>
  <si>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</si>
  <si>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</si>
  <si>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</si>
  <si>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</si>
  <si>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</si>
  <si>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</si>
  <si>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</si>
  <si>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</si>
  <si>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</si>
  <si>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</si>
  <si>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</si>
  <si>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</si>
  <si>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</si>
  <si>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</si>
  <si>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</si>
  <si>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</si>
  <si>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</si>
  <si>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</si>
  <si>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</si>
  <si>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</si>
  <si>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</si>
  <si>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</si>
  <si>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</si>
  <si>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</si>
  <si>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</si>
  <si>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</si>
  <si>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</si>
  <si>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</si>
  <si>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</si>
  <si>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</si>
  <si>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</si>
  <si>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</si>
  <si>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</si>
  <si>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</si>
  <si>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</si>
  <si>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</si>
  <si>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</si>
  <si>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</si>
  <si>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</si>
  <si>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</si>
  <si>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</si>
  <si>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</si>
  <si>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</si>
  <si>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</si>
  <si>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</si>
  <si>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</si>
  <si>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</si>
  <si>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</si>
  <si>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</si>
  <si>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</si>
  <si>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</si>
  <si>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</si>
  <si>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</si>
  <si>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</si>
  <si>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</si>
  <si>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</si>
  <si>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</si>
  <si>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</si>
  <si>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</si>
  <si>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</si>
  <si>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</si>
  <si>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</si>
  <si>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</si>
  <si>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</si>
  <si>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</si>
  <si>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</si>
  <si>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</si>
  <si>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</si>
  <si>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</si>
  <si>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</si>
  <si>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</si>
  <si>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</si>
  <si>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</si>
  <si>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</si>
  <si>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</si>
  <si>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</si>
  <si>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</si>
  <si>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</si>
  <si>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</si>
  <si>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</si>
  <si>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</si>
  <si>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</si>
  <si>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</si>
  <si>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</si>
  <si>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</si>
  <si>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</si>
  <si>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</si>
  <si>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</si>
  <si>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</si>
  <si>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</si>
  <si>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</si>
  <si>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</si>
  <si>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</si>
  <si>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</si>
  <si>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</si>
  <si>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</si>
  <si>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</si>
  <si>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</si>
  <si>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</si>
  <si>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</si>
  <si>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</si>
  <si>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</si>
  <si>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</si>
  <si>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</si>
  <si>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</si>
  <si>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</si>
  <si>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</si>
  <si>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</si>
  <si>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</si>
  <si>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</si>
  <si>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</si>
  <si>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</si>
  <si>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</si>
  <si>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</si>
  <si>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</si>
  <si>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</si>
  <si>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</si>
  <si>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</si>
  <si>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</si>
  <si>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</si>
  <si>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</si>
  <si>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</si>
  <si>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</si>
  <si>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</si>
  <si>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</si>
  <si>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</si>
  <si>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</si>
  <si>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</si>
  <si>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</si>
  <si>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</si>
  <si>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</si>
  <si>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</si>
  <si>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</si>
  <si>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</si>
  <si>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</si>
  <si>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</si>
  <si>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</si>
  <si>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</si>
  <si>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</si>
  <si>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</si>
  <si>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</si>
  <si>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</si>
  <si>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</si>
  <si>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</si>
  <si>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</si>
  <si>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</si>
  <si>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</si>
  <si>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</si>
  <si>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</si>
  <si>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</si>
  <si>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</si>
  <si>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</si>
  <si>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</si>
  <si>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</si>
  <si>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</si>
  <si>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</si>
  <si>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</si>
  <si>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</si>
  <si>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</si>
  <si>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</si>
  <si>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</si>
  <si>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</si>
  <si>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</si>
  <si>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</si>
  <si>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</si>
  <si>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</si>
  <si>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</si>
  <si>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</si>
  <si>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</si>
  <si>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</si>
  <si>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</si>
  <si>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</si>
  <si>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</si>
  <si>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</si>
  <si>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</si>
  <si>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</si>
  <si>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</si>
  <si>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</si>
  <si>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</si>
  <si>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</si>
  <si>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</si>
  <si>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</si>
  <si>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</si>
  <si>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</si>
  <si>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</si>
  <si>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</si>
  <si>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</si>
  <si>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</si>
  <si>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</si>
  <si>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</si>
  <si>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</si>
  <si>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</si>
  <si>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</si>
  <si>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</si>
  <si>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</si>
  <si>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</si>
  <si>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</si>
  <si>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</si>
  <si>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</si>
  <si>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</si>
  <si>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</si>
  <si>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</si>
  <si>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</si>
  <si>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</si>
  <si>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</si>
  <si>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</si>
  <si>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</si>
  <si>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</si>
  <si>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</si>
  <si>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</si>
  <si>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</si>
  <si>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</si>
  <si>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</si>
  <si>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</si>
  <si>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</si>
  <si>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</si>
  <si>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</si>
  <si>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</si>
  <si>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</si>
  <si>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</si>
  <si>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</si>
  <si>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</si>
  <si>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</si>
  <si>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</si>
  <si>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</si>
  <si>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</si>
  <si>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</si>
  <si>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</si>
  <si>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</si>
  <si>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</si>
  <si>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</si>
  <si>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</si>
  <si>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</si>
  <si>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</si>
  <si>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</si>
  <si>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</si>
  <si>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</si>
  <si>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</si>
  <si>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</si>
  <si>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</si>
  <si>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</si>
  <si>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</si>
  <si>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</si>
  <si>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</si>
  <si>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</si>
  <si>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</si>
  <si>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</si>
  <si>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</si>
  <si>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</si>
  <si>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</si>
  <si>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</si>
  <si>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</si>
  <si>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</si>
  <si>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</si>
  <si>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</si>
  <si>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</si>
  <si>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</si>
  <si>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</si>
  <si>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</si>
  <si>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</si>
  <si>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</si>
  <si>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</si>
  <si>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</si>
  <si>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</si>
  <si>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</si>
  <si>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</si>
  <si>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</si>
  <si>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</si>
  <si>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</si>
  <si>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</si>
  <si>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</si>
  <si>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</si>
  <si>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</si>
  <si>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</si>
  <si>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</si>
  <si>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</si>
  <si>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</si>
  <si>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</si>
  <si>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</si>
  <si>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</si>
  <si>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</si>
  <si>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</si>
  <si>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</si>
  <si>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</si>
  <si>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</si>
  <si>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</si>
  <si>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</si>
  <si>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</si>
  <si>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</si>
  <si>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</si>
  <si>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</si>
  <si>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</si>
  <si>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</si>
  <si>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</si>
  <si>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</si>
  <si>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</si>
  <si>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</si>
  <si>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</si>
  <si>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</si>
  <si>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</si>
  <si>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</si>
  <si>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</si>
  <si>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</si>
  <si>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</si>
  <si>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</si>
  <si>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</si>
  <si>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</si>
  <si>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</si>
  <si>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</si>
  <si>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</si>
  <si>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</si>
  <si>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</si>
  <si>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</si>
  <si>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</si>
  <si>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</si>
  <si>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</si>
  <si>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</si>
  <si>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</si>
  <si>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</si>
  <si>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</si>
  <si>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</si>
  <si>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</si>
  <si>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</si>
  <si>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</si>
  <si>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</si>
  <si>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</si>
  <si>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</si>
  <si>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</si>
  <si>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</si>
  <si>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</si>
  <si>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</si>
  <si>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</si>
  <si>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</si>
  <si>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</si>
  <si>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</si>
  <si>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</si>
  <si>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</si>
  <si>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</si>
  <si>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</si>
  <si>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</si>
  <si>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</si>
  <si>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</si>
  <si>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</si>
  <si>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</si>
  <si>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</si>
  <si>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</si>
  <si>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</si>
  <si>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</si>
  <si>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</si>
  <si>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</si>
  <si>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</si>
  <si>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</si>
  <si>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</si>
  <si>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</si>
  <si>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</si>
  <si>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</si>
  <si>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</si>
  <si>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</si>
  <si>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</si>
  <si>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</si>
  <si>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</si>
  <si>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</si>
  <si>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</si>
  <si>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</si>
  <si>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</si>
  <si>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</si>
  <si>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</si>
  <si>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</si>
  <si>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</si>
  <si>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</si>
  <si>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</si>
  <si>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</si>
  <si>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</si>
  <si>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</si>
  <si>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</si>
  <si>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</si>
  <si>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</si>
  <si>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</si>
  <si>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</si>
  <si>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</si>
  <si>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</si>
  <si>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</si>
  <si>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</si>
  <si>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</si>
  <si>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</si>
  <si>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</si>
  <si>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</si>
  <si>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</si>
  <si>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</si>
  <si>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</si>
  <si>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</si>
  <si>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</si>
  <si>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</si>
  <si>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</si>
  <si>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</si>
  <si>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</si>
  <si>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</si>
  <si>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</si>
  <si>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</si>
  <si>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</si>
  <si>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</si>
  <si>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</si>
  <si>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</si>
  <si>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</si>
  <si>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</si>
  <si>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</si>
  <si>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</si>
  <si>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</si>
  <si>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</si>
  <si>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</si>
  <si>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</si>
  <si>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</si>
  <si>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</si>
  <si>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</si>
  <si>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</si>
  <si>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</si>
  <si>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</si>
  <si>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</si>
  <si>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</si>
  <si>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</si>
  <si>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</si>
  <si>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</si>
  <si>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</si>
  <si>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</si>
  <si>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</si>
  <si>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</si>
  <si>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</si>
  <si>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</si>
  <si>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</si>
  <si>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</si>
  <si>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</si>
  <si>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</si>
  <si>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</si>
  <si>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</si>
  <si>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</si>
  <si>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</si>
  <si>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</si>
  <si>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</si>
  <si>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</si>
  <si>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</si>
  <si>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</si>
  <si>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</si>
  <si>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</si>
  <si>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</si>
  <si>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</si>
  <si>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</si>
  <si>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</si>
  <si>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</si>
  <si>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</si>
  <si>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</si>
  <si>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</si>
  <si>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</si>
  <si>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</si>
  <si>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</si>
  <si>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</si>
  <si>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</si>
  <si>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</si>
  <si>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</si>
  <si>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</si>
  <si>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</si>
  <si>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</si>
  <si>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</si>
  <si>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</si>
  <si>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</si>
  <si>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</si>
  <si>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</si>
  <si>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</si>
  <si>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</si>
  <si>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</si>
  <si>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</si>
  <si>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</si>
  <si>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</si>
  <si>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</si>
  <si>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</si>
  <si>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</si>
  <si>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</si>
  <si>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</si>
  <si>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</si>
  <si>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</si>
  <si>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</si>
  <si>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</si>
  <si>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</si>
  <si>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</si>
  <si>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</si>
  <si>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</si>
  <si>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</si>
  <si>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</si>
  <si>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</si>
  <si>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</si>
  <si>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</si>
  <si>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</si>
  <si>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</si>
  <si>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</si>
  <si>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</si>
  <si>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</si>
  <si>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</si>
  <si>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</si>
  <si>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</si>
  <si>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</si>
  <si>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</si>
  <si>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</si>
  <si>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</si>
  <si>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</si>
  <si>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</si>
  <si>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</si>
  <si>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</si>
  <si>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</si>
  <si>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</si>
  <si>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</si>
  <si>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</si>
  <si>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</si>
  <si>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</si>
  <si>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</si>
  <si>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</si>
  <si>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</si>
  <si>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</si>
  <si>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</si>
  <si>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</si>
  <si>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</si>
  <si>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</si>
  <si>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</si>
  <si>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</si>
  <si>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</si>
  <si>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</si>
  <si>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</si>
  <si>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</si>
  <si>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</si>
  <si>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</si>
  <si>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</si>
  <si>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</si>
  <si>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</si>
  <si>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</si>
  <si>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</si>
  <si>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</si>
  <si>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</si>
  <si>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</si>
  <si>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</si>
  <si>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</si>
  <si>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</si>
  <si>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</si>
  <si>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</si>
  <si>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</si>
  <si>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</si>
  <si>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</si>
  <si>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</si>
  <si>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</si>
  <si>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</si>
  <si>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</si>
  <si>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</si>
  <si>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</si>
  <si>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</si>
  <si>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</si>
  <si>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</si>
  <si>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</si>
  <si>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</si>
  <si>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</si>
  <si>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</si>
  <si>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</si>
  <si>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</si>
  <si>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</si>
  <si>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</si>
  <si>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</si>
  <si>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</si>
  <si>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</si>
  <si>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</si>
  <si>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</si>
  <si>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</si>
  <si>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</si>
  <si>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</si>
  <si>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</si>
  <si>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</si>
  <si>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</si>
  <si>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</si>
  <si>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</si>
  <si>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</si>
  <si>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</si>
  <si>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</si>
  <si>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</si>
  <si>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</si>
  <si>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</si>
  <si>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</si>
  <si>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</si>
  <si>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</si>
  <si>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</si>
  <si>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</si>
  <si>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</si>
  <si>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</si>
  <si>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</si>
  <si>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</si>
  <si>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</si>
  <si>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</si>
  <si>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</si>
  <si>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</si>
  <si>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</si>
  <si>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</si>
  <si>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</si>
  <si>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</si>
  <si>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</si>
  <si>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</si>
  <si>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</si>
  <si>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</si>
  <si>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</si>
  <si>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</si>
  <si>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</si>
  <si>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</si>
  <si>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</si>
  <si>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</si>
  <si>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</si>
  <si>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</si>
  <si>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</si>
  <si>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</si>
  <si>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</si>
  <si>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</si>
  <si>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</si>
  <si>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</si>
  <si>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</si>
  <si>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</si>
  <si>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</si>
  <si>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</si>
  <si>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</si>
  <si>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</si>
  <si>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</si>
  <si>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</si>
  <si>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</si>
  <si>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</si>
  <si>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</si>
  <si>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</si>
  <si>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</si>
  <si>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</si>
  <si>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</si>
  <si>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</si>
  <si>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</si>
  <si>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</si>
  <si>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</si>
  <si>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</si>
  <si>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</si>
  <si>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</si>
  <si>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</si>
  <si>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</si>
  <si>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</si>
  <si>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</si>
  <si>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</si>
  <si>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</si>
  <si>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</si>
  <si>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</si>
  <si>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</si>
  <si>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</si>
  <si>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</si>
  <si>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</si>
  <si>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</si>
  <si>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</si>
  <si>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</si>
  <si>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</si>
  <si>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</si>
  <si>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</si>
  <si>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</si>
  <si>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</si>
  <si>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</si>
  <si>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</si>
  <si>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</si>
  <si>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</si>
  <si>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</si>
  <si>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</si>
  <si>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</si>
  <si>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</si>
  <si>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</si>
  <si>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</si>
  <si>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</si>
  <si>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</si>
  <si>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</si>
  <si>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</si>
  <si>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</si>
  <si>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</si>
  <si>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</si>
  <si>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</si>
  <si>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</si>
  <si>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</si>
  <si>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</si>
  <si>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</si>
  <si>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</si>
  <si>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</si>
  <si>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</si>
  <si>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</si>
  <si>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</si>
  <si>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</si>
  <si>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</si>
  <si>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</si>
  <si>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</si>
  <si>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</si>
  <si>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</si>
  <si>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</si>
  <si>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</si>
  <si>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</si>
  <si>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</si>
  <si>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</si>
  <si>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</si>
  <si>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</si>
  <si>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</si>
  <si>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</si>
  <si>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</si>
  <si>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</si>
  <si>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</si>
  <si>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</si>
  <si>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</si>
  <si>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</si>
  <si>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</si>
  <si>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</si>
  <si>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</si>
  <si>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</si>
  <si>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</si>
  <si>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</si>
  <si>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</si>
  <si>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</si>
  <si>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</si>
  <si>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</si>
  <si>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</si>
  <si>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</si>
  <si>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</si>
  <si>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</si>
  <si>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</si>
  <si>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</si>
  <si>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</si>
  <si>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</si>
  <si>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</si>
  <si>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</si>
  <si>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</si>
  <si>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</si>
  <si>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</si>
  <si>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</si>
  <si>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</si>
  <si>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</si>
  <si>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</si>
  <si>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</si>
  <si>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</si>
  <si>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</si>
  <si>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</si>
  <si>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</si>
  <si>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</si>
  <si>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</si>
  <si>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</si>
  <si>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</si>
  <si>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</si>
  <si>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</si>
  <si>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</si>
  <si>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</si>
  <si>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</si>
  <si>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</si>
  <si>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</si>
  <si>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</si>
  <si>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</si>
  <si>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</si>
  <si>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</si>
  <si>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</si>
  <si>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</si>
  <si>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</si>
  <si>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</si>
  <si>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</si>
  <si>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</si>
  <si>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</si>
  <si>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</si>
  <si>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</si>
  <si>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</si>
  <si>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</si>
  <si>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</si>
  <si>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</si>
  <si>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</si>
  <si>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</si>
  <si>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</si>
  <si>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</si>
  <si>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</si>
  <si>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</si>
  <si>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</si>
  <si>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</si>
  <si>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</si>
  <si>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</si>
  <si>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</si>
  <si>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</si>
  <si>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</si>
  <si>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</si>
  <si>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</si>
  <si>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</si>
  <si>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</si>
  <si>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</si>
  <si>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</si>
  <si>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</si>
  <si>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</si>
  <si>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</si>
  <si>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</si>
  <si>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</si>
  <si>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</si>
  <si>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</si>
  <si>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</si>
  <si>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</si>
  <si>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</si>
  <si>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</si>
  <si>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</si>
  <si>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</si>
  <si>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</si>
  <si>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</si>
  <si>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</si>
  <si>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</si>
  <si>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</si>
  <si>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</si>
  <si>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</si>
  <si>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</si>
  <si>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</si>
  <si>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</si>
  <si>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</si>
  <si>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</si>
  <si>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</si>
  <si>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</si>
  <si>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</si>
  <si>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</si>
  <si>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</si>
  <si>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</si>
  <si>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</si>
  <si>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</si>
  <si>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</si>
  <si>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</si>
  <si>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</si>
  <si>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</si>
  <si>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</si>
  <si>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</si>
  <si>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</si>
  <si>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</si>
  <si>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</si>
  <si>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</si>
  <si>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</si>
  <si>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</si>
  <si>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</si>
  <si>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</si>
  <si>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</si>
  <si>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</si>
  <si>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</si>
  <si>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</si>
  <si>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</si>
  <si>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</si>
  <si>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</si>
  <si>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</si>
  <si>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</si>
  <si>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</si>
  <si>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</si>
  <si>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</si>
  <si>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</si>
  <si>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</si>
  <si>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</si>
  <si>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</si>
  <si>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</si>
  <si>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</si>
  <si>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</si>
  <si>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</si>
  <si>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</si>
  <si>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</si>
  <si>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</si>
  <si>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</si>
  <si>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</si>
  <si>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</si>
  <si>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</si>
  <si>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</si>
  <si>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</si>
  <si>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</si>
  <si>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</si>
  <si>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</si>
  <si>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</si>
  <si>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</si>
  <si>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</si>
  <si>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</si>
  <si>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</si>
  <si>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</si>
  <si>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</si>
  <si>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</si>
  <si>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</si>
  <si>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</si>
  <si>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</si>
  <si>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</si>
  <si>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</si>
  <si>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</si>
  <si>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</si>
  <si>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</si>
  <si>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</si>
  <si>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</si>
  <si>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</si>
  <si>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</si>
  <si>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</si>
  <si>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</si>
  <si>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</si>
  <si>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</si>
  <si>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</si>
  <si>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</si>
  <si>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</si>
  <si>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</si>
  <si>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</si>
  <si>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</si>
  <si>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</si>
  <si>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</si>
  <si>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</si>
  <si>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</si>
  <si>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</si>
  <si>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</si>
  <si>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</si>
  <si>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</si>
  <si>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</si>
  <si>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</si>
  <si>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</si>
  <si>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</si>
  <si>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</si>
  <si>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</si>
  <si>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</si>
  <si>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</si>
  <si>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</si>
  <si>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</si>
  <si>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</si>
  <si>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</si>
  <si>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</si>
  <si>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</si>
  <si>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</si>
  <si>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</si>
  <si>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</si>
  <si>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</si>
  <si>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</si>
  <si>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</si>
  <si>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</si>
  <si>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</si>
  <si>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</si>
  <si>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</si>
  <si>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</si>
  <si>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</si>
  <si>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</si>
  <si>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</si>
  <si>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</si>
  <si>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</si>
  <si>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</si>
  <si>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</si>
  <si>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</si>
  <si>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</si>
  <si>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</si>
  <si>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</si>
  <si>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</si>
  <si>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</si>
  <si>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</si>
  <si>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</si>
  <si>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</si>
  <si>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</si>
  <si>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</si>
  <si>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</si>
  <si>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</si>
  <si>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</si>
  <si>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</si>
  <si>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</si>
  <si>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</si>
  <si>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</si>
  <si>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</si>
  <si>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</si>
  <si>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</si>
  <si>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</si>
  <si>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</si>
  <si>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</si>
  <si>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</si>
  <si>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</si>
  <si>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</si>
  <si>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</si>
  <si>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</si>
  <si>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</si>
  <si>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</si>
  <si>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</si>
  <si>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</si>
  <si>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</si>
  <si>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</si>
  <si>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</si>
  <si>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</si>
  <si>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</si>
  <si>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</si>
  <si>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</si>
  <si>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</si>
  <si>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</si>
  <si>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</si>
  <si>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</si>
  <si>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</si>
  <si>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</si>
  <si>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</si>
  <si>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</si>
  <si>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</si>
  <si>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</si>
  <si>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</si>
  <si>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</si>
  <si>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</si>
  <si>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</si>
  <si>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</si>
  <si>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</si>
  <si>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</si>
  <si>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</si>
  <si>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</si>
  <si>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</si>
  <si>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</si>
  <si>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</si>
  <si>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</si>
  <si>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</si>
  <si>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</si>
  <si>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</si>
  <si>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</si>
  <si>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</si>
  <si>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</si>
  <si>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</si>
  <si>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</si>
  <si>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</si>
  <si>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</si>
  <si>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</si>
  <si>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</si>
  <si>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</si>
  <si>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</si>
  <si>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</si>
  <si>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</si>
  <si>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</si>
  <si>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</si>
  <si>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</si>
  <si>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</si>
  <si>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</si>
  <si>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</si>
  <si>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</si>
  <si>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</si>
  <si>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</si>
  <si>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</si>
  <si>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</si>
  <si>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</si>
  <si>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</si>
  <si>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</si>
  <si>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</si>
  <si>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</si>
  <si>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</si>
  <si>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</si>
  <si>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</si>
  <si>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</si>
  <si>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</si>
  <si>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</si>
  <si>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</si>
  <si>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</si>
  <si>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</si>
  <si>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</si>
  <si>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</si>
  <si>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</si>
  <si>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</si>
  <si>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</si>
  <si>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</si>
  <si>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</si>
  <si>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</si>
  <si>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</si>
  <si>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</si>
  <si>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</si>
  <si>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</si>
  <si>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</si>
  <si>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</si>
  <si>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</si>
  <si>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</si>
  <si>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</si>
  <si>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</si>
  <si>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</si>
  <si>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</si>
  <si>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</si>
  <si>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</si>
  <si>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</si>
  <si>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</si>
  <si>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</si>
  <si>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</si>
  <si>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</si>
  <si>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</si>
  <si>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</si>
  <si>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</si>
  <si>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</si>
  <si>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</si>
  <si>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</si>
  <si>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</si>
  <si>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</si>
  <si>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</si>
  <si>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</si>
  <si>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</si>
  <si>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</si>
  <si>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</si>
  <si>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</si>
  <si>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</si>
  <si>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</si>
  <si>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</si>
  <si>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</si>
  <si>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</si>
  <si>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</si>
  <si>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</si>
  <si>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</si>
  <si>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</si>
  <si>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</si>
  <si>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</si>
  <si>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</si>
  <si>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</si>
  <si>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</si>
  <si>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</si>
  <si>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</si>
  <si>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</si>
  <si>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</si>
  <si>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</si>
  <si>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</si>
  <si>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</si>
  <si>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</si>
  <si>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</si>
  <si>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</si>
  <si>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</si>
  <si>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</si>
  <si>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</si>
  <si>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</si>
  <si>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</si>
  <si>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</si>
  <si>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</si>
  <si>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</si>
  <si>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</si>
  <si>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</si>
  <si>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</si>
  <si>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</si>
  <si>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</si>
  <si>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</si>
  <si>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</si>
  <si>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</si>
  <si>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</si>
  <si>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</si>
  <si>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</si>
  <si>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</si>
  <si>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</si>
  <si>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</si>
  <si>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</si>
  <si>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</si>
  <si>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</si>
  <si>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</si>
  <si>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</si>
  <si>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</si>
  <si>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</si>
  <si>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</si>
  <si>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</si>
  <si>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</si>
  <si>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</si>
  <si>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</si>
  <si>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</si>
  <si>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</si>
  <si>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</si>
  <si>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</si>
  <si>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</si>
  <si>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</si>
  <si>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</si>
  <si>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</si>
  <si>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</si>
  <si>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</si>
  <si>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</si>
  <si>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</si>
  <si>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</si>
  <si>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</si>
  <si>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</si>
  <si>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</si>
  <si>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</si>
  <si>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</si>
  <si>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</si>
  <si>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</si>
  <si>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</si>
  <si>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</si>
  <si>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</si>
  <si>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</si>
  <si>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</si>
  <si>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</si>
  <si>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</si>
  <si>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</si>
  <si>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</si>
  <si>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</si>
  <si>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</si>
  <si>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</si>
  <si>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</si>
  <si>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</si>
  <si>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</si>
  <si>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</si>
  <si>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</si>
  <si>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</si>
  <si>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</si>
  <si>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</si>
  <si>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</si>
  <si>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</si>
  <si>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</si>
  <si>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</si>
  <si>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</si>
  <si>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</si>
  <si>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</si>
  <si>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</si>
  <si>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</si>
  <si>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</si>
  <si>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</si>
  <si>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</si>
  <si>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</si>
  <si>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</si>
  <si>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</si>
  <si>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</si>
  <si>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</si>
  <si>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</si>
  <si>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</si>
  <si>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</si>
  <si>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</si>
  <si>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</si>
  <si>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</si>
  <si>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</si>
  <si>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</si>
  <si>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</si>
  <si>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</si>
  <si>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</si>
  <si>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</si>
  <si>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</si>
  <si>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</si>
  <si>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</si>
  <si>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</si>
  <si>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</si>
  <si>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</si>
  <si>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</si>
  <si>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</si>
  <si>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</si>
  <si>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</si>
  <si>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</si>
  <si>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</si>
  <si>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</si>
  <si>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</si>
  <si>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</si>
  <si>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</si>
  <si>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</si>
  <si>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</si>
  <si>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</si>
  <si>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</si>
  <si>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</si>
  <si>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</si>
  <si>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</si>
  <si>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</si>
  <si>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</si>
  <si>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</si>
  <si>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</si>
  <si>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</si>
  <si>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</si>
  <si>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</si>
  <si>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</si>
  <si>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</si>
  <si>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</si>
  <si>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</si>
  <si>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</si>
  <si>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</si>
  <si>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</si>
  <si>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</si>
  <si>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</si>
  <si>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</si>
  <si>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</si>
  <si>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</si>
  <si>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</si>
  <si>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</si>
  <si>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</si>
  <si>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</si>
  <si>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</si>
  <si>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</si>
  <si>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</si>
  <si>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</si>
  <si>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</si>
  <si>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</si>
  <si>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</si>
  <si>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</si>
  <si>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</si>
  <si>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</si>
  <si>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</si>
  <si>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</si>
  <si>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</si>
  <si>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</si>
  <si>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</si>
  <si>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</si>
  <si>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</si>
  <si>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</si>
  <si>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</si>
  <si>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</si>
  <si>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</si>
  <si>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</si>
  <si>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</si>
  <si>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</si>
  <si>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</si>
  <si>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</si>
  <si>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</si>
  <si>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</si>
  <si>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</si>
  <si>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</si>
  <si>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</si>
  <si>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</si>
  <si>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</si>
  <si>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</si>
  <si>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</si>
  <si>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</si>
  <si>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</si>
  <si>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</si>
  <si>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</si>
  <si>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</si>
  <si>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</si>
  <si>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</si>
  <si>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</si>
  <si>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</si>
  <si>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</si>
  <si>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</si>
  <si>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</si>
  <si>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</si>
  <si>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</si>
  <si>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</si>
  <si>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</si>
  <si>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</si>
  <si>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</si>
  <si>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</si>
  <si>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</si>
  <si>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</si>
  <si>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</si>
  <si>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</si>
  <si>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</si>
  <si>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</si>
  <si>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</si>
  <si>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</si>
  <si>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</si>
  <si>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</si>
  <si>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</si>
  <si>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</si>
  <si>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</si>
  <si>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</si>
  <si>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</si>
  <si>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</si>
  <si>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</si>
  <si>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</si>
  <si>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</si>
  <si>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</si>
  <si>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</si>
  <si>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</si>
  <si>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</si>
  <si>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</si>
  <si>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</si>
  <si>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</si>
  <si>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</si>
  <si>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</si>
  <si>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</si>
  <si>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</si>
  <si>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</si>
  <si>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</si>
  <si>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</si>
  <si>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</si>
  <si>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</si>
  <si>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</si>
  <si>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</si>
  <si>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</si>
  <si>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</si>
  <si>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</si>
  <si>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</si>
  <si>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</si>
  <si>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</si>
  <si>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</si>
  <si>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</si>
  <si>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</si>
  <si>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</si>
  <si>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</si>
  <si>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</si>
  <si>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</si>
  <si>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</si>
  <si>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</si>
  <si>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</si>
  <si>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</si>
  <si>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</si>
  <si>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</si>
  <si>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</si>
  <si>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</si>
  <si>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</si>
  <si>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</si>
  <si>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</si>
  <si>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</si>
  <si>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</si>
  <si>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</si>
  <si>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</si>
  <si>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</si>
  <si>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</si>
  <si>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</si>
  <si>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</si>
  <si>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</si>
  <si>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</si>
  <si>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</si>
  <si>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</si>
  <si>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</si>
  <si>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</si>
  <si>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</si>
  <si>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</si>
  <si>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</si>
  <si>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</si>
  <si>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</si>
  <si>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</si>
  <si>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</si>
  <si>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</si>
  <si>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</si>
  <si>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</si>
  <si>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</si>
  <si>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</si>
  <si>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</si>
  <si>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</si>
  <si>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</si>
  <si>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</si>
  <si>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</si>
  <si>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</si>
  <si>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</si>
  <si>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</si>
  <si>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</si>
  <si>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</si>
  <si>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</si>
  <si>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</si>
  <si>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</si>
  <si>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</si>
  <si>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</si>
  <si>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</si>
  <si>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</si>
  <si>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</si>
  <si>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</si>
  <si>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</si>
  <si>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</si>
  <si>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</si>
  <si>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</si>
  <si>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</si>
  <si>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</si>
  <si>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</si>
  <si>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</si>
  <si>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</si>
  <si>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</si>
  <si>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</si>
  <si>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</si>
  <si>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</si>
  <si>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</si>
  <si>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</si>
  <si>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</si>
  <si>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</si>
  <si>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</si>
  <si>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</si>
  <si>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</si>
  <si>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</si>
  <si>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</si>
  <si>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</si>
  <si>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</si>
  <si>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</si>
  <si>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</si>
  <si>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</si>
  <si>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</si>
  <si>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</si>
  <si>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</si>
  <si>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</si>
  <si>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</si>
  <si>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</si>
  <si>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</si>
  <si>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</si>
  <si>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</si>
  <si>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</si>
  <si>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</si>
  <si>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</si>
  <si>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</si>
  <si>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</si>
  <si>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</si>
  <si>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</si>
  <si>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</si>
  <si>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</si>
  <si>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</si>
  <si>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</si>
  <si>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</si>
  <si>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</si>
  <si>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</si>
  <si>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</si>
  <si>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</si>
  <si>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</si>
  <si>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</si>
  <si>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</si>
  <si>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</si>
  <si>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</si>
  <si>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</si>
  <si>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</si>
  <si>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</si>
  <si>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</si>
  <si>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</si>
  <si>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</si>
  <si>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</si>
  <si>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</si>
  <si>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</si>
  <si>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</si>
  <si>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</si>
  <si>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</si>
  <si>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</si>
  <si>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</si>
  <si>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</si>
  <si>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</si>
  <si>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</si>
  <si>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</si>
  <si>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</si>
  <si>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</si>
  <si>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</si>
  <si>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</si>
  <si>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</si>
  <si>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</si>
  <si>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</si>
  <si>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</si>
  <si>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</si>
  <si>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</si>
  <si>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</si>
  <si>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</si>
  <si>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</si>
  <si>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</si>
  <si>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</si>
  <si>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</si>
  <si>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</si>
  <si>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</si>
  <si>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</si>
  <si>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</si>
  <si>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</si>
  <si>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</si>
  <si>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</si>
  <si>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</si>
  <si>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</si>
  <si>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</si>
  <si>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</si>
  <si>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</si>
  <si>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</si>
  <si>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</si>
  <si>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</si>
  <si>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</si>
  <si>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</si>
  <si>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</si>
  <si>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</si>
  <si>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</si>
  <si>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</si>
  <si>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</si>
  <si>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</si>
  <si>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</si>
  <si>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</si>
  <si>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</si>
  <si>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</si>
  <si>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</si>
  <si>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</si>
  <si>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</si>
  <si>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</si>
  <si>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</si>
  <si>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</si>
  <si>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</si>
  <si>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</si>
  <si>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</si>
  <si>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</si>
  <si>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</si>
  <si>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</si>
  <si>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</si>
  <si>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</si>
  <si>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</si>
  <si>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</si>
  <si>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</si>
  <si>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</si>
  <si>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</si>
  <si>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</si>
  <si>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</si>
  <si>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</si>
  <si>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</si>
  <si>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</si>
  <si>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</si>
  <si>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</si>
  <si>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</si>
  <si>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</si>
  <si>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</si>
  <si>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</si>
  <si>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</si>
  <si>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</si>
  <si>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</si>
  <si>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</si>
  <si>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</si>
  <si>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</si>
  <si>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</si>
  <si>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</si>
  <si>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</si>
  <si>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</si>
  <si>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</si>
  <si>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</si>
  <si>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</si>
  <si>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</si>
  <si>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</si>
  <si>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</si>
  <si>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</si>
  <si>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</si>
  <si>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</si>
  <si>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</si>
  <si>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</si>
  <si>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</si>
  <si>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</si>
  <si>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</si>
  <si>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</si>
  <si>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</si>
  <si>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</si>
  <si>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</si>
  <si>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</si>
  <si>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</si>
  <si>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</si>
  <si>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</si>
  <si>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</si>
  <si>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</si>
  <si>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</si>
  <si>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</si>
  <si>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</si>
  <si>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</si>
  <si>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</si>
  <si>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</si>
  <si>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</si>
  <si>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</si>
  <si>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</si>
  <si>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</si>
  <si>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</si>
  <si>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</si>
  <si>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</si>
  <si>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</si>
  <si>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</si>
  <si>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</si>
  <si>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</si>
  <si>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</si>
  <si>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</si>
  <si>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</si>
  <si>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</si>
  <si>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</si>
  <si>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</si>
  <si>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</si>
  <si>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</si>
  <si>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</si>
  <si>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</si>
  <si>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</si>
  <si>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</si>
  <si>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</si>
  <si>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</si>
  <si>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</si>
  <si>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</si>
  <si>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</si>
  <si>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</si>
  <si>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</si>
  <si>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</si>
  <si>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</si>
  <si>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</si>
  <si>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</si>
  <si>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</si>
  <si>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</si>
  <si>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</si>
  <si>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</si>
  <si>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</si>
  <si>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</si>
  <si>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</si>
  <si>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</si>
  <si>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</si>
  <si>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</si>
  <si>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</si>
  <si>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</si>
  <si>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</si>
  <si>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</si>
  <si>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</si>
  <si>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</si>
  <si>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</si>
  <si>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</si>
  <si>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</si>
  <si>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</si>
  <si>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</si>
  <si>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</si>
  <si>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</si>
  <si>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</si>
  <si>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</si>
  <si>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</si>
  <si>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</si>
  <si>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</si>
  <si>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</si>
  <si>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</si>
  <si>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</si>
  <si>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</si>
  <si>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</si>
  <si>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</si>
  <si>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</si>
  <si>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</si>
  <si>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</si>
  <si>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</si>
  <si>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</si>
  <si>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</si>
  <si>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</si>
  <si>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</si>
  <si>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</si>
  <si>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</si>
  <si>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</si>
  <si>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</si>
  <si>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</si>
  <si>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</si>
  <si>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</si>
  <si>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</si>
  <si>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</si>
  <si>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</si>
  <si>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</si>
  <si>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</si>
  <si>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</si>
  <si>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</si>
  <si>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</si>
  <si>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</si>
  <si>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</si>
  <si>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</si>
  <si>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</si>
  <si>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</si>
  <si>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</si>
  <si>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</si>
  <si>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</si>
  <si>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</si>
  <si>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</si>
  <si>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</si>
  <si>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</si>
  <si>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</si>
  <si>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</si>
  <si>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</si>
  <si>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</si>
  <si>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</si>
  <si>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</si>
  <si>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</si>
  <si>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</si>
  <si>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</si>
  <si>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</si>
  <si>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</si>
  <si>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</si>
  <si>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</si>
  <si>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</si>
  <si>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</si>
  <si>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</si>
  <si>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</si>
  <si>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</si>
  <si>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</si>
  <si>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</si>
  <si>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</si>
  <si>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</si>
  <si>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</si>
  <si>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</si>
  <si>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</si>
  <si>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</si>
  <si>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</si>
  <si>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</si>
  <si>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</si>
  <si>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</si>
  <si>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</si>
  <si>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</si>
  <si>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</si>
  <si>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</si>
  <si>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</si>
  <si>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</si>
  <si>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</si>
  <si>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</si>
  <si>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</si>
  <si>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</si>
  <si>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</si>
  <si>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</si>
  <si>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</si>
  <si>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</si>
  <si>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</si>
  <si>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</si>
  <si>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</si>
  <si>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</si>
  <si>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</si>
  <si>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</si>
  <si>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</si>
  <si>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</si>
  <si>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</si>
  <si>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</si>
  <si>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</si>
  <si>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</si>
  <si>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</si>
  <si>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</si>
  <si>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</si>
  <si>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</si>
  <si>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</si>
  <si>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</si>
  <si>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</si>
  <si>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</si>
  <si>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</si>
  <si>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</si>
  <si>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</si>
  <si>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</si>
  <si>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</si>
  <si>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</si>
  <si>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</si>
  <si>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</si>
  <si>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</si>
  <si>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</si>
  <si>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</si>
  <si>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</si>
  <si>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</si>
  <si>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</si>
  <si>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</si>
  <si>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</si>
  <si>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</si>
  <si>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</si>
  <si>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</si>
  <si>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</si>
  <si>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</si>
  <si>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</si>
  <si>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</si>
  <si>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</si>
  <si>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</si>
  <si>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</si>
  <si>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</si>
  <si>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</si>
  <si>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</si>
  <si>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</si>
  <si>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</si>
  <si>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</si>
  <si>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</si>
  <si>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</si>
  <si>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</si>
  <si>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</si>
  <si>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</si>
  <si>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</si>
  <si>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</si>
  <si>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</si>
  <si>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</si>
  <si>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</si>
  <si>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</si>
  <si>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</si>
  <si>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</si>
  <si>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</si>
  <si>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</si>
  <si>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</si>
  <si>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</si>
  <si>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</si>
  <si>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</si>
  <si>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</si>
  <si>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</si>
  <si>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</si>
  <si>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</si>
  <si>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</si>
  <si>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</si>
  <si>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</si>
  <si>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</si>
  <si>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</si>
  <si>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</si>
  <si>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</si>
  <si>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</si>
  <si>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</si>
  <si>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</si>
  <si>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</si>
  <si>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</si>
  <si>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</si>
  <si>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</si>
  <si>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</si>
  <si>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</si>
  <si>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</si>
  <si>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</si>
  <si>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</si>
  <si>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</si>
  <si>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</si>
  <si>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</si>
  <si>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</si>
  <si>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</si>
  <si>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</si>
  <si>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</si>
  <si>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</si>
  <si>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</si>
  <si>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</si>
  <si>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</si>
  <si>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</si>
  <si>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</si>
  <si>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</si>
  <si>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</si>
  <si>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</si>
  <si>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</si>
  <si>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</si>
  <si>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</si>
  <si>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</si>
  <si>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</si>
  <si>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</si>
  <si>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</si>
  <si>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</si>
  <si>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</si>
  <si>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</si>
  <si>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</si>
  <si>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</si>
  <si>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</si>
  <si>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</si>
  <si>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</si>
  <si>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</si>
  <si>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</si>
  <si>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</si>
  <si>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</si>
  <si>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</si>
  <si>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</si>
  <si>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</si>
  <si>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</si>
  <si>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</si>
  <si>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</si>
  <si>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</si>
  <si>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</si>
  <si>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</si>
  <si>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</si>
  <si>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</si>
  <si>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</si>
  <si>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</si>
  <si>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</si>
  <si>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</si>
  <si>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</si>
  <si>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</si>
  <si>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</si>
  <si>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</si>
  <si>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</si>
  <si>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</si>
  <si>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</si>
  <si>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</si>
  <si>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</si>
  <si>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</si>
  <si>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</si>
  <si>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</si>
  <si>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</si>
  <si>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</si>
  <si>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</si>
  <si>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</si>
  <si>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</si>
  <si>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</si>
  <si>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</si>
  <si>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</si>
  <si>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</si>
  <si>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</si>
  <si>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</si>
  <si>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</si>
  <si>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</si>
  <si>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</si>
  <si>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</si>
  <si>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</si>
  <si>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</si>
  <si>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</si>
  <si>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</si>
  <si>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</si>
  <si>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</si>
  <si>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</si>
  <si>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</si>
  <si>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</si>
  <si>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</si>
  <si>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</si>
  <si>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</si>
  <si>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</si>
  <si>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</si>
  <si>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</si>
  <si>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</si>
  <si>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</si>
  <si>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</si>
  <si>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</si>
  <si>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</si>
  <si>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</si>
  <si>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</si>
  <si>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</si>
  <si>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</si>
  <si>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</si>
  <si>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</si>
  <si>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</si>
  <si>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</si>
  <si>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</si>
  <si>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</si>
  <si>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</si>
  <si>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</si>
  <si>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</si>
  <si>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</si>
  <si>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</si>
  <si>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</si>
  <si>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</si>
  <si>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</si>
  <si>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</si>
  <si>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</si>
  <si>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</si>
  <si>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</si>
  <si>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</si>
  <si>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</si>
  <si>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</si>
  <si>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</si>
  <si>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</si>
  <si>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</si>
  <si>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</si>
  <si>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</si>
  <si>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</si>
  <si>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</si>
  <si>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</si>
  <si>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</si>
  <si>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</si>
  <si>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</si>
  <si>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</si>
  <si>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</si>
  <si>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</si>
  <si>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</si>
  <si>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</si>
  <si>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</si>
  <si>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</si>
  <si>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</si>
  <si>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</si>
  <si>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</si>
  <si>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</si>
  <si>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</si>
  <si>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</si>
  <si>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</si>
  <si>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</si>
  <si>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</si>
  <si>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</si>
  <si>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</si>
  <si>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</si>
  <si>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</si>
  <si>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</si>
  <si>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</si>
  <si>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</si>
  <si>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</si>
  <si>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</si>
  <si>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</si>
  <si>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</si>
  <si>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</si>
  <si>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</si>
  <si>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</si>
  <si>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</si>
  <si>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</si>
  <si>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</si>
  <si>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</si>
  <si>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</si>
  <si>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</si>
  <si>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</si>
  <si>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</si>
  <si>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</si>
  <si>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</si>
  <si>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</si>
  <si>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</si>
  <si>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</si>
  <si>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</si>
  <si>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</si>
  <si>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</si>
  <si>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</si>
  <si>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</si>
  <si>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</si>
  <si>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</si>
  <si>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</si>
  <si>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</si>
  <si>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</si>
  <si>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</si>
  <si>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</si>
  <si>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</si>
  <si>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</si>
  <si>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</si>
  <si>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</si>
  <si>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</si>
  <si>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</si>
  <si>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</si>
  <si>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</si>
  <si>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</si>
  <si>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</si>
  <si>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</si>
  <si>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</si>
  <si>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</si>
  <si>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</si>
  <si>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</si>
  <si>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</si>
  <si>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</si>
  <si>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</si>
  <si>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</si>
  <si>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</si>
  <si>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</si>
  <si>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</si>
  <si>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</si>
  <si>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</si>
  <si>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</si>
  <si>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</si>
  <si>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</si>
  <si>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</si>
  <si>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</si>
  <si>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</si>
  <si>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</si>
  <si>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</si>
  <si>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</si>
  <si>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</si>
  <si>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</si>
  <si>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</si>
  <si>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</si>
  <si>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</si>
  <si>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</si>
  <si>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</si>
  <si>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</si>
  <si>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</si>
  <si>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</si>
  <si>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</si>
  <si>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</si>
  <si>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</si>
  <si>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</si>
  <si>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</si>
  <si>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</si>
  <si>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</si>
  <si>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</si>
  <si>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</si>
  <si>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</si>
  <si>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</si>
  <si>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</si>
  <si>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</si>
  <si>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</si>
  <si>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</si>
  <si>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</si>
  <si>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</si>
  <si>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</si>
  <si>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</si>
  <si>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</si>
  <si>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</si>
  <si>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</si>
  <si>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</si>
  <si>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</si>
  <si>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</si>
  <si>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</si>
  <si>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</si>
  <si>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</si>
  <si>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</si>
  <si>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</si>
  <si>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</si>
  <si>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</si>
  <si>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</si>
  <si>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</si>
  <si>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</si>
  <si>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</si>
  <si>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</si>
  <si>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</si>
  <si>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</si>
  <si>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</si>
  <si>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</si>
  <si>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</si>
  <si>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</si>
  <si>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</si>
  <si>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</si>
  <si>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</si>
  <si>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</si>
  <si>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</si>
  <si>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</si>
  <si>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</si>
  <si>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</si>
  <si>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</si>
  <si>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</si>
  <si>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</si>
  <si>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</si>
  <si>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</si>
  <si>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</si>
  <si>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</si>
  <si>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</si>
  <si>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</si>
  <si>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</si>
  <si>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</si>
  <si>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</si>
  <si>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</si>
  <si>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</si>
  <si>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</si>
  <si>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</si>
  <si>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</si>
  <si>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</si>
  <si>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</si>
  <si>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</si>
  <si>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</si>
  <si>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</si>
  <si>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</si>
  <si>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</si>
  <si>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</si>
  <si>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</si>
  <si>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</si>
  <si>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</si>
  <si>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</si>
  <si>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</si>
  <si>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</si>
  <si>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</si>
  <si>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</si>
  <si>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</si>
  <si>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</si>
  <si>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</si>
  <si>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</si>
  <si>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</si>
  <si>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</si>
  <si>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</si>
  <si>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</si>
  <si>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</si>
  <si>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</si>
  <si>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</si>
  <si>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</si>
  <si>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</si>
  <si>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</si>
  <si>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</si>
  <si>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</si>
  <si>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</si>
  <si>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</si>
  <si>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</si>
  <si>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</si>
  <si>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</si>
  <si>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</si>
  <si>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</si>
  <si>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</si>
  <si>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</si>
  <si>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</si>
  <si>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</si>
  <si>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</si>
  <si>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</si>
  <si>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</si>
  <si>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</si>
  <si>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</si>
  <si>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</si>
  <si>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</si>
  <si>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</si>
  <si>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</si>
  <si>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</si>
  <si>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</si>
  <si>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</si>
  <si>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</si>
  <si>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</si>
  <si>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</si>
  <si>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</si>
  <si>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</si>
  <si>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</si>
  <si>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</si>
  <si>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</si>
  <si>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</si>
  <si>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</si>
  <si>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</si>
  <si>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</si>
  <si>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</si>
  <si>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</si>
  <si>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</si>
  <si>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</si>
  <si>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</si>
  <si>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</si>
  <si>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</si>
  <si>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</si>
  <si>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</si>
  <si>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</si>
  <si>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</si>
  <si>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</si>
  <si>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</si>
  <si>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</si>
  <si>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</si>
  <si>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</si>
  <si>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</si>
  <si>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</si>
  <si>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</si>
  <si>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</si>
  <si>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</si>
  <si>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</si>
  <si>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</si>
  <si>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</si>
  <si>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</si>
  <si>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</si>
  <si>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</si>
  <si>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</si>
  <si>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</si>
  <si>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</si>
  <si>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</si>
  <si>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</si>
  <si>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</si>
  <si>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</si>
  <si>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</si>
  <si>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</si>
  <si>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</si>
  <si>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</si>
  <si>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</si>
  <si>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</si>
  <si>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</si>
  <si>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</si>
  <si>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</si>
  <si>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</si>
  <si>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</si>
  <si>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</si>
  <si>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</si>
  <si>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</si>
  <si>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</si>
  <si>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</si>
  <si>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</si>
  <si>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</si>
  <si>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</si>
  <si>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</si>
  <si>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</si>
  <si>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</si>
  <si>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</si>
  <si>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</si>
  <si>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</si>
  <si>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</si>
  <si>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</si>
  <si>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</si>
  <si>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</si>
  <si>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</si>
  <si>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</si>
  <si>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</si>
  <si>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</si>
  <si>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</si>
  <si>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</si>
  <si>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</si>
  <si>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</si>
  <si>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</si>
  <si>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</si>
  <si>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</si>
  <si>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</si>
  <si>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</si>
  <si>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</si>
  <si>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</si>
  <si>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</si>
  <si>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</si>
  <si>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</si>
  <si>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</si>
  <si>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</si>
  <si>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</si>
  <si>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</si>
  <si>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</si>
  <si>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</si>
  <si>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</si>
  <si>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</si>
  <si>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</si>
  <si>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</si>
  <si>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</si>
  <si>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</si>
  <si>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</si>
  <si>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</si>
  <si>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</si>
  <si>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</si>
  <si>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</si>
  <si>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</si>
  <si>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</si>
  <si>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</si>
  <si>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</si>
  <si>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</si>
  <si>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</si>
  <si>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</si>
  <si>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</si>
  <si>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</si>
  <si>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</si>
  <si>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</si>
  <si>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</si>
  <si>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</si>
  <si>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</si>
  <si>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</si>
  <si>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</si>
  <si>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</si>
  <si>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</si>
  <si>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</si>
  <si>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</si>
  <si>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</si>
  <si>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</si>
  <si>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</si>
  <si>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</si>
  <si>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</si>
  <si>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</si>
  <si>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</si>
  <si>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</si>
  <si>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</si>
  <si>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</si>
  <si>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</si>
  <si>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</si>
  <si>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</si>
  <si>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</si>
  <si>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</si>
  <si>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</si>
  <si>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</si>
  <si>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</si>
  <si>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</si>
  <si>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</si>
  <si>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</si>
  <si>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</si>
  <si>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</si>
  <si>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</si>
  <si>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</si>
  <si>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</si>
  <si>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</si>
  <si>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</si>
  <si>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</si>
  <si>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</si>
  <si>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</si>
  <si>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</si>
  <si>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</si>
  <si>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</si>
  <si>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</si>
  <si>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</si>
  <si>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</si>
  <si>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</si>
  <si>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</si>
  <si>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</si>
  <si>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</si>
  <si>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</si>
  <si>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</si>
  <si>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</si>
  <si>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</si>
  <si>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</si>
  <si>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</si>
  <si>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</si>
  <si>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</si>
  <si>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</si>
  <si>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</si>
  <si>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</si>
  <si>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</si>
  <si>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</si>
  <si>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</si>
  <si>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</si>
  <si>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</si>
  <si>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</si>
  <si>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</si>
  <si>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</si>
  <si>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</si>
  <si>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</si>
  <si>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</si>
  <si>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</si>
  <si>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</si>
  <si>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</si>
  <si>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</si>
  <si>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</si>
  <si>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</si>
  <si>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</si>
  <si>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</si>
  <si>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</si>
  <si>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</si>
  <si>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</si>
  <si>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</si>
  <si>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</si>
  <si>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</si>
  <si>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</si>
  <si>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</si>
  <si>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</si>
  <si>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</si>
  <si>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</si>
  <si>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</si>
  <si>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</si>
  <si>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</si>
  <si>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</si>
  <si>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</si>
  <si>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</si>
  <si>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</si>
  <si>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</si>
  <si>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</si>
  <si>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</si>
  <si>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</si>
  <si>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</si>
  <si>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</si>
  <si>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</si>
  <si>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</si>
  <si>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</si>
  <si>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</si>
  <si>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</si>
  <si>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</si>
  <si>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</si>
  <si>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</si>
  <si>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</si>
  <si>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</si>
  <si>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</si>
  <si>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</si>
  <si>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</si>
  <si>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</si>
  <si>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</si>
  <si>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</si>
  <si>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</si>
  <si>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</si>
  <si>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</si>
  <si>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</si>
  <si>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</si>
  <si>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</si>
  <si>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</si>
  <si>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</si>
  <si>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</si>
  <si>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</si>
  <si>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</si>
  <si>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</si>
  <si>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</si>
  <si>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</si>
  <si>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</si>
  <si>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</si>
  <si>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</si>
  <si>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</si>
  <si>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</si>
  <si>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</si>
  <si>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</si>
  <si>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</si>
  <si>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</si>
  <si>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</si>
  <si>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</si>
  <si>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</si>
  <si>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</si>
  <si>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</si>
  <si>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</si>
  <si>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</si>
  <si>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</si>
  <si>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</si>
  <si>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</si>
  <si>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</si>
  <si>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</si>
  <si>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</si>
  <si>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</si>
  <si>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</si>
  <si>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</si>
  <si>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</si>
  <si>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</si>
  <si>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</si>
  <si>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</si>
  <si>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</si>
  <si>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</si>
  <si>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</si>
  <si>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</si>
  <si>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</si>
  <si>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</si>
  <si>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</si>
  <si>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</si>
  <si>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</si>
  <si>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</si>
  <si>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</si>
  <si>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</si>
  <si>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</si>
  <si>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</si>
  <si>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</si>
  <si>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</si>
  <si>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</si>
  <si>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</si>
  <si>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</si>
  <si>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</si>
  <si>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</si>
  <si>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</si>
  <si>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</si>
  <si>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</si>
  <si>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</si>
  <si>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</si>
  <si>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</si>
  <si>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</si>
  <si>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</si>
  <si>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</si>
  <si>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</si>
  <si>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</si>
  <si>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</si>
  <si>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</si>
  <si>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</si>
  <si>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</si>
  <si>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</si>
  <si>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</si>
  <si>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</si>
  <si>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</si>
  <si>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</si>
  <si>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</si>
  <si>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</si>
  <si>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</si>
  <si>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</si>
  <si>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</si>
  <si>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</si>
  <si>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</si>
  <si>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</si>
  <si>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</si>
  <si>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</si>
  <si>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</si>
  <si>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</si>
  <si>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</si>
  <si>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</si>
  <si>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</si>
  <si>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</si>
  <si>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</si>
  <si>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</si>
  <si>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</si>
  <si>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</si>
  <si>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</si>
  <si>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</si>
  <si>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</si>
  <si>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</si>
  <si>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</si>
  <si>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</si>
  <si>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</si>
  <si>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</si>
  <si>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</si>
  <si>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</si>
  <si>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</si>
  <si>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</si>
  <si>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</si>
  <si>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</si>
  <si>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</si>
  <si>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</si>
  <si>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</si>
  <si>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</si>
  <si>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</si>
  <si>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</si>
  <si>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</si>
  <si>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</si>
  <si>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</si>
  <si>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</si>
  <si>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</si>
  <si>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</si>
  <si>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</si>
  <si>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</si>
  <si>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</si>
  <si>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</si>
  <si>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</si>
  <si>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</si>
  <si>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</si>
  <si>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</si>
  <si>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</si>
  <si>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</si>
  <si>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</si>
  <si>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</si>
  <si>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</si>
  <si>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</si>
  <si>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</si>
  <si>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</si>
  <si>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</si>
  <si>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</si>
  <si>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</si>
  <si>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</si>
  <si>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</si>
  <si>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</si>
  <si>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</si>
  <si>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</si>
  <si>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</si>
  <si>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</si>
  <si>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</si>
  <si>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</si>
  <si>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</si>
  <si>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</si>
  <si>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</si>
  <si>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</si>
  <si>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</si>
  <si>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</si>
  <si>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</si>
  <si>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</si>
  <si>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</si>
  <si>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</si>
  <si>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</si>
  <si>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</si>
  <si>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</si>
  <si>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</si>
  <si>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</si>
  <si>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</si>
  <si>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</si>
  <si>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</si>
  <si>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</si>
  <si>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</si>
  <si>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</si>
  <si>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</si>
  <si>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</si>
  <si>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</si>
  <si>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</si>
  <si>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</si>
  <si>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</si>
  <si>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</si>
  <si>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</si>
  <si>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</si>
  <si>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</si>
  <si>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</si>
  <si>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</si>
  <si>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</si>
  <si>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</si>
  <si>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</si>
  <si>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</si>
  <si>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</si>
  <si>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</si>
  <si>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</si>
  <si>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</si>
  <si>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</si>
  <si>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</si>
  <si>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</si>
  <si>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</si>
  <si>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</si>
  <si>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</si>
  <si>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</si>
  <si>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</si>
  <si>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</si>
  <si>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</si>
  <si>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</si>
  <si>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</si>
  <si>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</si>
  <si>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</si>
  <si>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</si>
  <si>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</si>
  <si>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</si>
  <si>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</si>
  <si>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</si>
  <si>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</si>
  <si>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</si>
  <si>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</si>
  <si>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</si>
  <si>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</si>
  <si>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</si>
  <si>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</si>
  <si>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</si>
  <si>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</si>
  <si>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</si>
  <si>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</si>
  <si>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</si>
  <si>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</si>
  <si>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</si>
  <si>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</si>
  <si>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</si>
  <si>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</si>
  <si>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</si>
  <si>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</si>
  <si>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</si>
  <si>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</si>
  <si>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</si>
  <si>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</si>
  <si>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</si>
  <si>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</si>
  <si>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</si>
  <si>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</si>
  <si>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</si>
  <si>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</si>
  <si>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</si>
  <si>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</si>
  <si>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</si>
  <si>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</si>
  <si>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</si>
  <si>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</si>
  <si>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</si>
  <si>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</si>
  <si>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</si>
  <si>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</si>
  <si>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</si>
  <si>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</si>
  <si>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</si>
  <si>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</si>
  <si>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</si>
  <si>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</si>
  <si>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</si>
  <si>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</si>
  <si>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</si>
  <si>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</si>
  <si>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</si>
  <si>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</si>
  <si>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</si>
  <si>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</si>
  <si>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</si>
  <si>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</si>
  <si>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</si>
  <si>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</si>
  <si>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</si>
  <si>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</si>
  <si>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</si>
  <si>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</si>
  <si>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</si>
  <si>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</si>
  <si>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</si>
  <si>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</si>
  <si>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</si>
  <si>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</si>
  <si>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</si>
  <si>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</si>
  <si>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</si>
  <si>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</si>
  <si>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</si>
  <si>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</si>
  <si>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</si>
  <si>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</si>
  <si>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</si>
  <si>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</si>
  <si>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</si>
  <si>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</si>
  <si>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</si>
  <si>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</si>
  <si>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</si>
  <si>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</si>
  <si>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</si>
  <si>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</si>
  <si>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</si>
  <si>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</si>
  <si>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</si>
  <si>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</si>
  <si>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</si>
  <si>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</si>
  <si>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</si>
  <si>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</si>
  <si>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</si>
  <si>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</si>
  <si>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</si>
  <si>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</si>
  <si>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</si>
  <si>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</si>
  <si>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</si>
  <si>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</si>
  <si>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</si>
  <si>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</si>
  <si>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</si>
  <si>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</si>
  <si>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</si>
  <si>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</si>
  <si>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</si>
  <si>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</si>
  <si>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</si>
  <si>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</si>
  <si>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</si>
  <si>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</si>
  <si>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</si>
  <si>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</si>
  <si>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</si>
  <si>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</si>
  <si>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</si>
  <si>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</si>
  <si>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</si>
  <si>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</si>
  <si>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</si>
  <si>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</si>
  <si>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</si>
  <si>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</si>
  <si>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</si>
  <si>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</si>
  <si>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</si>
  <si>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</si>
  <si>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</si>
  <si>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</si>
  <si>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</si>
  <si>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</si>
  <si>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</si>
  <si>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</si>
  <si>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</si>
  <si>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</si>
  <si>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</si>
  <si>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</si>
  <si>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</si>
  <si>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</si>
  <si>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</si>
  <si>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</si>
  <si>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</si>
  <si>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</si>
  <si>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</si>
  <si>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</si>
  <si>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</si>
  <si>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</si>
  <si>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</si>
  <si>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</si>
  <si>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</si>
  <si>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</si>
  <si>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</si>
  <si>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</si>
  <si>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</si>
  <si>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</si>
  <si>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</si>
  <si>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</si>
  <si>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</si>
  <si>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</si>
  <si>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</si>
  <si>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</si>
  <si>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</si>
  <si>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</si>
  <si>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</si>
  <si>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</si>
  <si>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</si>
  <si>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</si>
  <si>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</si>
  <si>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</si>
  <si>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</si>
  <si>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</si>
  <si>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</si>
  <si>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</si>
  <si>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</si>
  <si>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</si>
  <si>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</si>
  <si>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</si>
  <si>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</si>
  <si>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</si>
  <si>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</si>
  <si>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</si>
  <si>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</si>
  <si>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</si>
  <si>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</si>
  <si>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</si>
  <si>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</si>
  <si>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</si>
  <si>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</si>
  <si>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</si>
  <si>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</si>
  <si>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</si>
  <si>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</si>
  <si>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</si>
  <si>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</si>
  <si>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</si>
  <si>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</si>
  <si>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</si>
  <si>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</si>
  <si>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</si>
  <si>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</si>
  <si>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</si>
  <si>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</si>
  <si>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</si>
  <si>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</si>
  <si>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</si>
  <si>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</si>
  <si>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</si>
  <si>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</si>
  <si>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</si>
  <si>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</si>
  <si>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</si>
  <si>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</si>
  <si>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</si>
  <si>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</si>
  <si>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</si>
  <si>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</si>
  <si>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</si>
  <si>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</si>
  <si>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</si>
  <si>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</si>
  <si>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</si>
  <si>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</si>
  <si>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</si>
  <si>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</si>
  <si>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</si>
  <si>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</si>
  <si>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</si>
  <si>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</si>
  <si>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</si>
  <si>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</si>
  <si>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</si>
  <si>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</si>
  <si>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</si>
  <si>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</si>
  <si>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</si>
  <si>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</si>
  <si>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</si>
  <si>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</si>
  <si>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</si>
  <si>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</si>
  <si>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</si>
  <si>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</si>
  <si>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</si>
  <si>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</si>
  <si>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</si>
  <si>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</si>
  <si>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</si>
  <si>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</si>
  <si>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</si>
  <si>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</si>
  <si>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</si>
  <si>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</si>
  <si>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</si>
  <si>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</si>
  <si>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</si>
  <si>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</si>
  <si>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</si>
  <si>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</si>
  <si>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</si>
  <si>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</si>
  <si>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</si>
  <si>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</si>
  <si>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</si>
  <si>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</si>
  <si>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</si>
  <si>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</si>
  <si>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</si>
  <si>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</si>
  <si>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</si>
  <si>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</si>
  <si>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</si>
  <si>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</si>
  <si>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</si>
  <si>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</si>
  <si>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</si>
  <si>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</si>
  <si>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</si>
  <si>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</si>
  <si>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</si>
  <si>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</si>
  <si>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</si>
  <si>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</si>
  <si>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</si>
  <si>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</si>
  <si>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</si>
  <si>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</si>
  <si>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</si>
  <si>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</si>
  <si>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</si>
  <si>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</si>
  <si>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</si>
  <si>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</si>
  <si>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</si>
  <si>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</si>
  <si>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</si>
  <si>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</si>
  <si>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</si>
  <si>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</si>
  <si>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</si>
  <si>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</si>
  <si>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</si>
  <si>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</si>
  <si>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</si>
  <si>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</si>
  <si>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</si>
  <si>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</si>
  <si>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</si>
  <si>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</si>
  <si>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</si>
  <si>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</si>
  <si>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</si>
  <si>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</si>
  <si>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</si>
  <si>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</si>
  <si>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</si>
  <si>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</si>
  <si>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</si>
  <si>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</si>
  <si>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</si>
  <si>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</si>
  <si>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</si>
  <si>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</si>
  <si>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</si>
  <si>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</si>
  <si>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</si>
  <si>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</si>
  <si>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</si>
  <si>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</si>
  <si>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</si>
  <si>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</si>
  <si>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</si>
  <si>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</si>
  <si>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</si>
  <si>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</si>
  <si>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</si>
  <si>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</si>
  <si>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</si>
  <si>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</si>
  <si>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</si>
  <si>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</si>
  <si>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</si>
  <si>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</si>
  <si>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</si>
  <si>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</si>
  <si>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</si>
  <si>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</si>
  <si>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</si>
  <si>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</si>
  <si>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</si>
  <si>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</si>
  <si>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</si>
  <si>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</si>
  <si>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</si>
  <si>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</si>
  <si>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</si>
  <si>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</si>
  <si>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</si>
  <si>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</si>
  <si>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</si>
  <si>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</si>
  <si>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</si>
  <si>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</si>
  <si>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</si>
  <si>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</si>
  <si>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</si>
  <si>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</si>
  <si>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</si>
  <si>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</si>
  <si>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</si>
  <si>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</si>
  <si>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</si>
  <si>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</si>
  <si>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</si>
  <si>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</si>
  <si>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</si>
  <si>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</si>
  <si>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</si>
  <si>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</si>
  <si>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</si>
  <si>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</si>
  <si>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</si>
  <si>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</si>
  <si>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</si>
  <si>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</si>
  <si>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</si>
  <si>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</si>
  <si>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</si>
  <si>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</si>
  <si>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</si>
  <si>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</si>
  <si>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</si>
  <si>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</si>
  <si>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</si>
  <si>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</si>
  <si>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</si>
  <si>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</si>
  <si>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</si>
  <si>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</si>
  <si>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</si>
  <si>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</si>
  <si>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</si>
  <si>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</si>
  <si>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</si>
  <si>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</si>
  <si>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</si>
  <si>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</si>
  <si>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</si>
  <si>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</si>
  <si>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</si>
  <si>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</si>
  <si>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</si>
  <si>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</si>
  <si>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</si>
  <si>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</si>
  <si>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</si>
  <si>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</si>
  <si>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</si>
  <si>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</si>
  <si>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</si>
  <si>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</si>
  <si>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</si>
  <si>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</si>
  <si>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</si>
  <si>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</si>
  <si>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</si>
  <si>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</si>
  <si>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</si>
  <si>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</si>
  <si>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</si>
  <si>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</si>
  <si>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</si>
  <si>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</si>
  <si>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</si>
  <si>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</si>
  <si>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</si>
  <si>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</si>
  <si>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</si>
  <si>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</si>
  <si>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</si>
  <si>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</si>
  <si>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</si>
  <si>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</si>
  <si>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</si>
  <si>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</si>
  <si>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</si>
  <si>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</si>
  <si>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</si>
  <si>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</si>
  <si>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</si>
  <si>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</si>
  <si>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</si>
  <si>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</si>
  <si>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</si>
  <si>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</si>
  <si>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</si>
  <si>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</si>
  <si>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</si>
  <si>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</si>
  <si>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</si>
  <si>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</si>
  <si>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</si>
  <si>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</si>
  <si>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</si>
  <si>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</si>
  <si>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</si>
  <si>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</si>
  <si>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</si>
  <si>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</si>
  <si>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</si>
  <si>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</si>
  <si>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</si>
  <si>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</si>
  <si>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</si>
  <si>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</si>
  <si>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</si>
  <si>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</si>
  <si>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</si>
  <si>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</si>
  <si>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</si>
  <si>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</si>
  <si>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</si>
  <si>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</si>
  <si>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</si>
  <si>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</si>
  <si>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</si>
  <si>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</si>
  <si>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</si>
  <si>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</si>
  <si>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</si>
  <si>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</si>
  <si>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</si>
  <si>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</si>
  <si>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</si>
  <si>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</si>
  <si>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</si>
  <si>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</si>
  <si>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</si>
  <si>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</si>
  <si>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</si>
  <si>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</si>
  <si>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</si>
  <si>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</si>
  <si>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</si>
  <si>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</si>
  <si>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</si>
  <si>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</si>
  <si>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</si>
  <si>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</si>
  <si>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</si>
  <si>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</si>
  <si>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</si>
  <si>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</si>
  <si>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</si>
  <si>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</si>
  <si>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</si>
  <si>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</si>
  <si>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</si>
  <si>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</si>
  <si>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</si>
  <si>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</si>
  <si>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</si>
  <si>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</si>
  <si>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</si>
  <si>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</si>
  <si>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</si>
  <si>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</si>
  <si>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</si>
  <si>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</si>
  <si>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</si>
  <si>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</si>
  <si>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</si>
  <si>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</si>
  <si>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</si>
  <si>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</si>
  <si>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</si>
  <si>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</si>
  <si>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</si>
  <si>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</si>
  <si>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</si>
  <si>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</si>
  <si>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</si>
  <si>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</si>
  <si>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</si>
  <si>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</si>
  <si>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</si>
  <si>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</si>
  <si>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</si>
  <si>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</si>
  <si>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</si>
  <si>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</si>
  <si>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</si>
  <si>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</si>
  <si>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</si>
  <si>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</si>
  <si>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</si>
  <si>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</si>
  <si>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</si>
  <si>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</si>
  <si>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</si>
  <si>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</si>
  <si>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</si>
  <si>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</si>
  <si>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</si>
  <si>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</si>
  <si>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</si>
  <si>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</si>
  <si>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</si>
  <si>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</si>
  <si>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</si>
  <si>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</si>
  <si>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</si>
  <si>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</si>
  <si>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</si>
  <si>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</si>
  <si>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</si>
  <si>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</si>
  <si>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</si>
  <si>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</si>
  <si>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</si>
  <si>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</si>
  <si>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</si>
  <si>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</si>
  <si>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</si>
  <si>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</si>
  <si>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</si>
  <si>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</si>
  <si>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</si>
  <si>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</si>
  <si>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</si>
  <si>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</si>
  <si>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</si>
  <si>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</si>
  <si>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</si>
  <si>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</si>
  <si>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</si>
  <si>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</si>
  <si>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</si>
  <si>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</si>
  <si>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</si>
  <si>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</si>
  <si>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</si>
  <si>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</si>
  <si>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</si>
  <si>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</si>
  <si>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</si>
  <si>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</si>
  <si>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</si>
  <si>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</si>
  <si>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</si>
  <si>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</si>
  <si>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</si>
  <si>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</si>
  <si>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</si>
  <si>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</si>
  <si>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</si>
  <si>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</si>
  <si>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</si>
  <si>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</si>
  <si>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</si>
  <si>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</si>
  <si>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</si>
  <si>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</si>
  <si>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</si>
  <si>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</si>
  <si>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</si>
  <si>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</si>
  <si>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</si>
  <si>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</si>
  <si>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</si>
  <si>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</si>
  <si>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</si>
  <si>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</si>
  <si>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</si>
  <si>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</si>
  <si>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</si>
  <si>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</si>
  <si>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</si>
  <si>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</si>
  <si>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</si>
  <si>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</si>
  <si>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</si>
  <si>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</si>
  <si>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</si>
  <si>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</si>
  <si>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</si>
  <si>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</si>
  <si>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</si>
  <si>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</si>
  <si>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</si>
  <si>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</si>
  <si>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</si>
  <si>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</si>
  <si>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</si>
  <si>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</si>
  <si>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</si>
  <si>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</si>
  <si>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</si>
  <si>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</si>
  <si>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</si>
  <si>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</si>
  <si>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</si>
  <si>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</si>
  <si>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</si>
  <si>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</si>
  <si>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</si>
  <si>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</si>
  <si>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</si>
  <si>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</si>
  <si>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</si>
  <si>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</si>
  <si>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</si>
  <si>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</si>
  <si>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</si>
  <si>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</si>
  <si>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</si>
  <si>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</si>
  <si>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</si>
  <si>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</si>
  <si>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</si>
  <si>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</si>
  <si>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</si>
  <si>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</si>
  <si>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</si>
  <si>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</si>
  <si>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</si>
  <si>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</si>
  <si>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</si>
  <si>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</si>
  <si>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</si>
  <si>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</si>
  <si>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</si>
  <si>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</si>
  <si>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</si>
  <si>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</si>
  <si>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</si>
  <si>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</si>
  <si>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</si>
  <si>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</si>
  <si>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</si>
  <si>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</si>
  <si>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</si>
  <si>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</si>
  <si>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</si>
  <si>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</si>
  <si>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</si>
  <si>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</si>
  <si>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</si>
  <si>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</si>
  <si>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</si>
  <si>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</si>
  <si>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</si>
  <si>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</si>
  <si>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</si>
  <si>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</si>
  <si>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</si>
  <si>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</si>
  <si>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</si>
  <si>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</si>
  <si>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</si>
  <si>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</si>
  <si>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</si>
  <si>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</si>
  <si>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</si>
  <si>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</si>
  <si>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</si>
  <si>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</si>
  <si>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</si>
  <si>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</si>
  <si>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</si>
  <si>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</si>
  <si>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</si>
  <si>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</si>
  <si>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</si>
  <si>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</si>
  <si>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</si>
  <si>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</si>
  <si>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</si>
  <si>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</si>
  <si>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</si>
  <si>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</si>
  <si>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</si>
  <si>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</si>
  <si>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</si>
  <si>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</si>
  <si>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</si>
  <si>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</si>
  <si>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</si>
  <si>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</si>
  <si>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</si>
  <si>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</si>
  <si>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</si>
  <si>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</si>
  <si>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</si>
  <si>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</si>
  <si>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</si>
  <si>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</si>
  <si>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</si>
  <si>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</si>
  <si>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</si>
  <si>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</si>
  <si>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</si>
  <si>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</si>
  <si>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</si>
  <si>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</si>
  <si>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</si>
  <si>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</si>
  <si>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</si>
  <si>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</si>
  <si>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</si>
  <si>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</si>
  <si>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</si>
  <si>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</si>
  <si>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</si>
  <si>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</si>
  <si>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</si>
  <si>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</si>
  <si>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</si>
  <si>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</si>
  <si>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</si>
  <si>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</si>
  <si>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</si>
  <si>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</si>
  <si>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</si>
  <si>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</si>
  <si>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</si>
  <si>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</si>
  <si>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</si>
  <si>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</si>
  <si>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</si>
  <si>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</si>
  <si>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</si>
  <si>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</si>
  <si>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</si>
  <si>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</si>
  <si>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</si>
  <si>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</si>
  <si>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</si>
  <si>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</si>
  <si>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</si>
  <si>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</si>
  <si>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</si>
  <si>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</si>
  <si>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</si>
  <si>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</si>
  <si>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</si>
  <si>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</si>
  <si>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</si>
  <si>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</si>
  <si>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</si>
  <si>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</si>
  <si>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</si>
  <si>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</si>
  <si>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</si>
  <si>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</si>
  <si>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</si>
  <si>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</si>
  <si>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</si>
  <si>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</si>
  <si>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</si>
  <si>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</si>
  <si>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</si>
  <si>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</si>
  <si>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</si>
  <si>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</si>
  <si>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</si>
  <si>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</si>
  <si>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</si>
  <si>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</si>
  <si>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</si>
  <si>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</si>
  <si>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</si>
  <si>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</si>
  <si>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</si>
  <si>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</si>
  <si>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</si>
  <si>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</si>
  <si>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</si>
  <si>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</si>
  <si>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</si>
  <si>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</si>
  <si>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</si>
  <si>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</si>
  <si>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</si>
  <si>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</si>
  <si>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</si>
  <si>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</si>
  <si>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</si>
  <si>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</si>
  <si>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</si>
  <si>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</si>
  <si>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</si>
  <si>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</si>
  <si>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</si>
  <si>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</si>
  <si>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</si>
  <si>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</si>
  <si>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</si>
  <si>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</si>
  <si>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</si>
  <si>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</si>
  <si>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</si>
  <si>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</si>
  <si>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</si>
  <si>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</si>
  <si>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</si>
  <si>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</si>
  <si>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</si>
  <si>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</si>
  <si>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</si>
  <si>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</si>
  <si>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</si>
  <si>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</si>
  <si>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</si>
  <si>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</si>
  <si>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</si>
  <si>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</si>
  <si>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</si>
  <si>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</si>
  <si>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</si>
  <si>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</si>
  <si>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</si>
  <si>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</si>
  <si>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</si>
  <si>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</si>
  <si>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</si>
  <si>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</si>
  <si>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</si>
  <si>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</si>
  <si>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</si>
  <si>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</si>
  <si>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</si>
  <si>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</si>
  <si>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</si>
  <si>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</si>
  <si>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</si>
  <si>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</si>
  <si>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</si>
  <si>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</si>
  <si>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</si>
  <si>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</si>
  <si>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</si>
  <si>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</si>
  <si>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</si>
  <si>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</si>
  <si>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</si>
  <si>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</si>
  <si>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</si>
  <si>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</si>
  <si>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</si>
  <si>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</si>
  <si>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</si>
  <si>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</si>
  <si>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</si>
  <si>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</si>
  <si>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</si>
  <si>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</si>
  <si>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</si>
  <si>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</si>
  <si>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</si>
  <si>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</si>
  <si>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</si>
  <si>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</si>
  <si>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</si>
  <si>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</si>
  <si>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</si>
  <si>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</si>
  <si>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</si>
  <si>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</si>
  <si>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</si>
  <si>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</si>
  <si>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</si>
  <si>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</si>
  <si>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</si>
  <si>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</si>
  <si>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</si>
  <si>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</si>
  <si>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</si>
  <si>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</si>
  <si>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</si>
  <si>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</si>
  <si>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</si>
  <si>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</si>
  <si>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</si>
  <si>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</si>
  <si>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</si>
  <si>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</si>
  <si>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</si>
  <si>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</si>
  <si>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</si>
  <si>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</si>
  <si>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</si>
  <si>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</si>
  <si>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</si>
  <si>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</si>
  <si>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</si>
  <si>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</si>
  <si>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</si>
  <si>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</si>
  <si>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</si>
  <si>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</si>
  <si>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</si>
  <si>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</si>
  <si>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</si>
  <si>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</si>
  <si>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</si>
  <si>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</si>
  <si>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</si>
  <si>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</si>
  <si>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</si>
  <si>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</si>
  <si>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</si>
  <si>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</si>
  <si>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</si>
  <si>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</si>
  <si>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</si>
  <si>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</si>
  <si>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</si>
  <si>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</si>
  <si>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</si>
  <si>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</si>
  <si>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</si>
  <si>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</si>
  <si>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</si>
  <si>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</si>
  <si>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</si>
  <si>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</si>
  <si>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</si>
  <si>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</si>
  <si>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</si>
  <si>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</si>
  <si>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</si>
  <si>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</si>
  <si>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</si>
  <si>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</si>
  <si>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</si>
  <si>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</si>
  <si>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</si>
  <si>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</si>
  <si>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</si>
  <si>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</si>
  <si>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</si>
  <si>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</si>
  <si>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</si>
  <si>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</si>
  <si>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</si>
  <si>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</si>
  <si>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</si>
  <si>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</si>
  <si>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</si>
  <si>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</si>
  <si>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</si>
  <si>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</si>
  <si>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</si>
  <si>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</si>
  <si>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</si>
  <si>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</si>
  <si>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</si>
  <si>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</si>
  <si>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</si>
  <si>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</si>
  <si>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</si>
  <si>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</si>
  <si>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</si>
  <si>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</si>
  <si>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</si>
  <si>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</si>
  <si>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</si>
  <si>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</si>
  <si>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</si>
  <si>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</si>
  <si>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</si>
  <si>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</si>
  <si>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</si>
  <si>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</si>
  <si>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</si>
  <si>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</si>
  <si>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</si>
  <si>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</si>
  <si>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</si>
  <si>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</si>
  <si>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</si>
  <si>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</si>
  <si>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</si>
  <si>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</si>
  <si>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</si>
  <si>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</si>
  <si>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</si>
  <si>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</si>
  <si>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</si>
  <si>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</si>
  <si>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</si>
  <si>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</si>
  <si>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</si>
  <si>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</si>
  <si>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</si>
  <si>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</si>
  <si>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</si>
  <si>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</si>
  <si>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</si>
  <si>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</si>
  <si>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</si>
  <si>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</si>
  <si>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</si>
  <si>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</si>
  <si>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</si>
  <si>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</si>
  <si>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</si>
  <si>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</si>
  <si>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</si>
  <si>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</si>
  <si>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</si>
  <si>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</si>
  <si>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</si>
  <si>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</si>
  <si>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</si>
  <si>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</si>
  <si>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</si>
  <si>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</si>
  <si>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</si>
  <si>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</si>
  <si>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</si>
  <si>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</si>
  <si>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</si>
  <si>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</si>
  <si>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</si>
  <si>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</si>
  <si>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</si>
  <si>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</si>
  <si>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</si>
  <si>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</si>
  <si>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</si>
  <si>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</si>
  <si>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</si>
  <si>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</si>
  <si>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</si>
  <si>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</si>
  <si>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</si>
  <si>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</si>
  <si>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</si>
  <si>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</si>
  <si>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</si>
  <si>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</si>
  <si>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</si>
  <si>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</si>
  <si>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</si>
  <si>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</si>
  <si>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</si>
  <si>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</si>
  <si>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</si>
  <si>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</si>
  <si>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</si>
  <si>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</si>
  <si>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</si>
  <si>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</si>
  <si>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</si>
  <si>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</si>
  <si>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</si>
  <si>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</si>
  <si>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</si>
  <si>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</si>
  <si>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</si>
  <si>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</si>
  <si>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</si>
  <si>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</si>
  <si>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</si>
  <si>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</si>
  <si>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</si>
  <si>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</si>
  <si>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</si>
  <si>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</si>
  <si>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</si>
  <si>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</si>
  <si>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</si>
  <si>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</si>
  <si>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</si>
  <si>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</si>
  <si>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</si>
  <si>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</si>
  <si>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</si>
  <si>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</si>
  <si>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</si>
  <si>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</si>
  <si>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</si>
  <si>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</si>
  <si>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</si>
  <si>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</si>
  <si>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</si>
  <si>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</si>
  <si>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</si>
  <si>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</si>
  <si>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</si>
  <si>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</si>
  <si>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</si>
  <si>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</si>
  <si>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</si>
  <si>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</si>
  <si>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</si>
  <si>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</si>
  <si>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</si>
  <si>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</si>
  <si>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</si>
  <si>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</si>
  <si>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</si>
  <si>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</si>
  <si>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</si>
  <si>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</si>
  <si>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</si>
  <si>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</si>
  <si>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</si>
  <si>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</si>
  <si>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</si>
  <si>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</si>
  <si>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</si>
  <si>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</si>
  <si>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</si>
  <si>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</si>
  <si>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</si>
  <si>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</si>
  <si>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</si>
  <si>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</si>
  <si>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</si>
  <si>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</si>
  <si>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</si>
  <si>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</si>
  <si>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</si>
  <si>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</si>
  <si>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</si>
  <si>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</si>
  <si>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</si>
  <si>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</si>
  <si>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</si>
  <si>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</si>
  <si>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</si>
  <si>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</si>
  <si>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</si>
  <si>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</si>
  <si>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</si>
  <si>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</si>
  <si>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</si>
  <si>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</si>
  <si>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</si>
  <si>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</si>
  <si>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</si>
  <si>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</si>
  <si>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</si>
  <si>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</si>
  <si>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</si>
  <si>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</si>
  <si>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</si>
  <si>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</si>
  <si>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</si>
  <si>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</si>
  <si>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</si>
  <si>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</si>
  <si>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</si>
  <si>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</si>
  <si>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</si>
  <si>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</si>
  <si>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</si>
  <si>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</si>
  <si>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</si>
  <si>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</si>
  <si>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</si>
  <si>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</si>
  <si>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</si>
  <si>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</si>
  <si>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</si>
  <si>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</si>
  <si>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</si>
  <si>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</si>
  <si>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</si>
  <si>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</si>
  <si>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</si>
  <si>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</si>
  <si>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</si>
  <si>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</si>
  <si>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</si>
  <si>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</si>
  <si>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</si>
  <si>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</si>
  <si>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</si>
  <si>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</si>
  <si>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</si>
  <si>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</si>
  <si>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</si>
  <si>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</si>
  <si>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</si>
  <si>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</si>
  <si>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</si>
  <si>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</si>
  <si>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</si>
  <si>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</si>
  <si>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</si>
  <si>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</si>
  <si>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</si>
  <si>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</si>
  <si>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</si>
  <si>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</si>
  <si>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</si>
  <si>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</si>
  <si>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</si>
  <si>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</si>
  <si>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</si>
  <si>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</si>
  <si>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</si>
  <si>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</si>
  <si>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</si>
  <si>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</si>
  <si>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</si>
  <si>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</si>
  <si>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</si>
  <si>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</si>
  <si>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</si>
  <si>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</si>
  <si>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</si>
  <si>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</si>
  <si>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</si>
  <si>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</si>
  <si>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</si>
  <si>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</si>
  <si>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</si>
  <si>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</si>
  <si>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</si>
  <si>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</si>
  <si>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</si>
  <si>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</si>
  <si>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</si>
  <si>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</si>
  <si>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</si>
  <si>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</si>
  <si>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</si>
  <si>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</si>
  <si>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</si>
  <si>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</si>
  <si>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</si>
  <si>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</si>
  <si>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</si>
  <si>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</si>
  <si>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</si>
  <si>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</si>
  <si>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</si>
  <si>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</si>
  <si>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</si>
  <si>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</si>
  <si>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</si>
  <si>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</si>
  <si>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</si>
  <si>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</si>
  <si>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</si>
  <si>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</si>
  <si>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</si>
  <si>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</si>
  <si>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</si>
  <si>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</si>
  <si>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</si>
  <si>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</si>
  <si>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</si>
  <si>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</si>
  <si>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</si>
  <si>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</si>
  <si>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</si>
  <si>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</si>
  <si>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</si>
  <si>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</si>
  <si>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</si>
  <si>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</si>
  <si>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</si>
  <si>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</si>
  <si>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</si>
  <si>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</si>
  <si>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</si>
  <si>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</si>
  <si>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</si>
  <si>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</si>
  <si>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</si>
  <si>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</si>
  <si>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</si>
  <si>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</si>
  <si>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</si>
  <si>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</si>
  <si>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</si>
  <si>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</si>
  <si>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</si>
  <si>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</si>
  <si>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</si>
  <si>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</si>
  <si>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</si>
  <si>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</si>
  <si>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</si>
  <si>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</si>
  <si>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</si>
  <si>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</si>
  <si>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</si>
  <si>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</si>
  <si>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</si>
  <si>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</si>
  <si>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</si>
  <si>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</si>
  <si>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</si>
  <si>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</si>
  <si>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</si>
  <si>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</si>
  <si>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</si>
  <si>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</si>
  <si>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</si>
  <si>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</si>
  <si>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</si>
  <si>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</si>
  <si>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</si>
  <si>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</si>
  <si>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</si>
  <si>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</si>
  <si>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</si>
  <si>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</si>
  <si>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</si>
  <si>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</si>
  <si>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</si>
  <si>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</si>
  <si>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</si>
  <si>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</si>
  <si>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</si>
  <si>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</si>
  <si>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</si>
  <si>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</si>
  <si>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</si>
  <si>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</si>
  <si>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</si>
  <si>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</si>
  <si>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</si>
  <si>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</si>
  <si>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</si>
  <si>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</si>
  <si>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</si>
  <si>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</si>
  <si>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</si>
  <si>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</si>
  <si>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</si>
  <si>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</si>
  <si>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</si>
  <si>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</si>
  <si>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</si>
  <si>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</si>
  <si>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</si>
  <si>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</si>
  <si>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</si>
  <si>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</si>
  <si>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</si>
  <si>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</si>
  <si>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</si>
  <si>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</si>
  <si>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</si>
  <si>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</si>
  <si>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</si>
  <si>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</si>
  <si>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</si>
  <si>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</si>
  <si>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</si>
  <si>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</si>
  <si>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</si>
  <si>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</si>
  <si>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</si>
  <si>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</si>
  <si>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</si>
  <si>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</si>
  <si>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</si>
  <si>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</si>
  <si>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</si>
  <si>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</si>
  <si>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</si>
  <si>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</si>
  <si>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</si>
  <si>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</si>
  <si>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</si>
  <si>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</si>
  <si>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</si>
  <si>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</si>
  <si>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</si>
  <si>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</si>
  <si>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</si>
  <si>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</si>
  <si>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</si>
  <si>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</si>
  <si>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</si>
  <si>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</si>
  <si>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</si>
  <si>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</si>
  <si>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</si>
  <si>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</si>
  <si>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</si>
  <si>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</si>
  <si>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</si>
  <si>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</si>
  <si>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</si>
  <si>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</si>
  <si>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</si>
  <si>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</si>
  <si>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</si>
  <si>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</si>
  <si>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</si>
  <si>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</si>
  <si>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</si>
  <si>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</si>
  <si>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</si>
  <si>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</si>
  <si>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</si>
  <si>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</si>
  <si>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</si>
  <si>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</si>
  <si>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</si>
  <si>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</si>
  <si>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</si>
  <si>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</si>
  <si>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</si>
  <si>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</si>
  <si>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</si>
  <si>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</si>
  <si>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</si>
  <si>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</si>
  <si>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</si>
  <si>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</si>
  <si>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</si>
  <si>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</si>
  <si>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</si>
  <si>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</si>
  <si>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</si>
  <si>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</si>
  <si>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</si>
  <si>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</si>
  <si>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</si>
  <si>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</si>
  <si>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</si>
  <si>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</si>
  <si>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</si>
  <si>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</si>
  <si>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</si>
  <si>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</si>
  <si>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</si>
  <si>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</si>
  <si>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</si>
  <si>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</si>
  <si>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</si>
  <si>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</si>
  <si>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</si>
  <si>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</si>
  <si>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</si>
  <si>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</si>
  <si>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</si>
  <si>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</si>
  <si>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</si>
  <si>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</si>
  <si>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</si>
  <si>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</si>
  <si>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</si>
  <si>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</si>
  <si>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</si>
  <si>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</si>
  <si>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</si>
  <si>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</si>
  <si>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</si>
  <si>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</si>
  <si>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</si>
  <si>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</si>
  <si>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</si>
  <si>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</si>
  <si>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</si>
  <si>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</si>
  <si>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</si>
  <si>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</si>
  <si>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</si>
  <si>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</si>
  <si>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</si>
  <si>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</si>
  <si>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</si>
  <si>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</si>
  <si>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</si>
  <si>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</si>
  <si>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</si>
  <si>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</si>
  <si>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</si>
  <si>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</si>
  <si>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</si>
  <si>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</si>
  <si>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</si>
  <si>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</si>
  <si>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</si>
  <si>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</si>
  <si>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</si>
  <si>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</si>
  <si>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</si>
  <si>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</si>
  <si>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</si>
  <si>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</si>
  <si>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</si>
  <si>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</si>
  <si>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</si>
  <si>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</si>
  <si>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</si>
  <si>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</si>
  <si>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</si>
  <si>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</si>
  <si>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</si>
  <si>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</si>
  <si>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</si>
  <si>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</si>
  <si>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</si>
  <si>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</si>
  <si>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</si>
  <si>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</si>
  <si>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</si>
  <si>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</si>
  <si>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</si>
  <si>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</si>
  <si>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</si>
  <si>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</si>
  <si>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</si>
  <si>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</si>
  <si>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</si>
  <si>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</si>
  <si>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</si>
  <si>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</si>
  <si>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</si>
  <si>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</si>
  <si>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</si>
  <si>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</si>
  <si>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</si>
  <si>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</si>
  <si>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</si>
  <si>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</si>
  <si>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</si>
  <si>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</si>
  <si>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</si>
  <si>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</si>
  <si>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</si>
  <si>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</si>
  <si>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</si>
  <si>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</si>
  <si>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</si>
  <si>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</si>
  <si>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</si>
  <si>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</si>
  <si>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</si>
  <si>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</si>
  <si>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</si>
  <si>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</si>
  <si>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</si>
  <si>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</si>
  <si>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</si>
  <si>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</si>
  <si>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</si>
  <si>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</si>
  <si>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</si>
  <si>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</si>
  <si>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</si>
  <si>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</si>
  <si>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</si>
  <si>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</si>
  <si>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</si>
  <si>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</si>
  <si>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</si>
  <si>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</si>
  <si>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</si>
  <si>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</si>
  <si>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</si>
  <si>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</si>
  <si>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</si>
  <si>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</si>
  <si>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</si>
  <si>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</si>
  <si>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</si>
  <si>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</si>
  <si>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</si>
  <si>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</si>
  <si>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</si>
  <si>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</si>
  <si>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</si>
  <si>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</si>
  <si>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</si>
  <si>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</si>
  <si>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</si>
  <si>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</si>
  <si>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</si>
  <si>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</si>
  <si>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</si>
  <si>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</si>
  <si>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</si>
  <si>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</si>
  <si>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</si>
  <si>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</si>
  <si>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</si>
  <si>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</si>
  <si>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</si>
  <si>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</si>
  <si>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</si>
  <si>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</si>
  <si>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</si>
  <si>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</si>
  <si>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</si>
  <si>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</si>
  <si>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</si>
  <si>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</si>
  <si>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</si>
  <si>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</si>
  <si>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</si>
  <si>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</si>
  <si>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</si>
  <si>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</si>
  <si>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</si>
  <si>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</si>
  <si>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</si>
  <si>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</si>
  <si>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</si>
  <si>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</si>
  <si>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</si>
  <si>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</si>
  <si>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</si>
  <si>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</si>
  <si>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</si>
  <si>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</si>
  <si>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</si>
  <si>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</si>
  <si>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</si>
  <si>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</si>
  <si>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</si>
  <si>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</si>
  <si>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</si>
  <si>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</si>
  <si>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</si>
  <si>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</si>
  <si>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</si>
  <si>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</si>
  <si>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</si>
  <si>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</si>
  <si>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</si>
  <si>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</si>
  <si>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</si>
  <si>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</si>
  <si>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</si>
  <si>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</si>
  <si>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</si>
  <si>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</si>
  <si>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</si>
  <si>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</si>
  <si>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</si>
  <si>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</si>
  <si>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</si>
  <si>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</si>
  <si>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</si>
  <si>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</si>
  <si>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</si>
  <si>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</si>
  <si>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</si>
  <si>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</si>
  <si>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</si>
  <si>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</si>
  <si>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</si>
  <si>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</si>
  <si>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</si>
  <si>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</si>
  <si>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</si>
  <si>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</si>
  <si>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</si>
  <si>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</si>
  <si>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</si>
  <si>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</si>
  <si>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</si>
  <si>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</si>
  <si>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</si>
  <si>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</si>
  <si>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</si>
  <si>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</si>
  <si>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</si>
  <si>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</si>
  <si>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</si>
  <si>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</si>
  <si>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</si>
  <si>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</si>
  <si>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</si>
  <si>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</si>
  <si>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</si>
  <si>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</si>
  <si>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</si>
  <si>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</si>
  <si>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</si>
  <si>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</si>
  <si>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</si>
  <si>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</si>
  <si>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</si>
  <si>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</si>
  <si>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</si>
  <si>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</si>
  <si>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</si>
  <si>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</si>
  <si>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</si>
  <si>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</si>
  <si>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</si>
  <si>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</si>
  <si>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</si>
  <si>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</si>
  <si>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</si>
  <si>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</si>
  <si>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</si>
  <si>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</si>
  <si>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</si>
  <si>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</si>
  <si>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</si>
  <si>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</si>
  <si>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</si>
  <si>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</si>
  <si>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</si>
  <si>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</si>
  <si>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</si>
  <si>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</si>
  <si>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</si>
  <si>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</si>
  <si>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</si>
  <si>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</si>
  <si>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</si>
  <si>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</si>
  <si>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</si>
  <si>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</si>
  <si>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</si>
  <si>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</si>
  <si>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</si>
  <si>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</si>
  <si>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</si>
  <si>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</si>
  <si>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</si>
  <si>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</si>
  <si>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</si>
  <si>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</si>
  <si>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</si>
  <si>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</si>
  <si>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</si>
  <si>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</si>
  <si>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</si>
  <si>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</si>
  <si>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</si>
  <si>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</si>
  <si>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</si>
  <si>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</si>
  <si>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</si>
  <si>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</si>
  <si>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</si>
  <si>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</si>
  <si>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</si>
  <si>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</si>
  <si>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</si>
  <si>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</si>
  <si>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</si>
  <si>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</si>
  <si>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</si>
  <si>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</si>
  <si>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</si>
  <si>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</si>
  <si>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</si>
  <si>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</si>
  <si>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</si>
  <si>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</si>
  <si>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</si>
  <si>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</si>
  <si>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</si>
  <si>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</si>
  <si>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</si>
  <si>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</si>
  <si>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</si>
  <si>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</si>
  <si>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</si>
  <si>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</si>
  <si>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</si>
  <si>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</si>
  <si>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</si>
  <si>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</si>
  <si>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</si>
  <si>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</si>
  <si>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</si>
  <si>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</si>
  <si>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</si>
  <si>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</si>
  <si>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</si>
  <si>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</si>
  <si>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</si>
  <si>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</si>
  <si>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</si>
  <si>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</si>
  <si>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</si>
  <si>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</si>
  <si>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</si>
  <si>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</si>
  <si>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</si>
  <si>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</si>
  <si>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</si>
  <si>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</si>
  <si>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</si>
  <si>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</si>
  <si>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</si>
  <si>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</si>
  <si>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</si>
  <si>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</si>
  <si>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</si>
  <si>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</si>
  <si>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</si>
  <si>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</si>
  <si>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</si>
  <si>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</si>
  <si>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</si>
  <si>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</si>
  <si>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</si>
  <si>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</si>
  <si>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</si>
  <si>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</si>
  <si>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</si>
  <si>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</si>
  <si>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</si>
  <si>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</si>
  <si>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</si>
  <si>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</si>
  <si>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</si>
  <si>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</si>
  <si>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</si>
  <si>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</si>
  <si>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</si>
  <si>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</si>
  <si>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</si>
  <si>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</si>
  <si>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</si>
  <si>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</si>
  <si>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</si>
  <si>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</si>
  <si>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</si>
  <si>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</si>
  <si>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</si>
  <si>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</si>
  <si>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</si>
  <si>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</si>
  <si>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</si>
  <si>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</si>
  <si>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</si>
  <si>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</si>
  <si>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</si>
  <si>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</si>
  <si>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</si>
  <si>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</si>
  <si>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</si>
  <si>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</si>
  <si>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</si>
  <si>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</si>
  <si>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</si>
  <si>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</si>
  <si>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</si>
  <si>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</si>
  <si>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</si>
  <si>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</si>
  <si>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</si>
  <si>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</si>
  <si>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</si>
  <si>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</si>
  <si>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</si>
  <si>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</si>
  <si>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</si>
  <si>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</si>
  <si>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</si>
  <si>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</si>
  <si>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</si>
  <si>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</si>
  <si>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</si>
  <si>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</si>
  <si>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</si>
  <si>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</si>
  <si>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</si>
  <si>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</si>
  <si>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</si>
  <si>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</si>
  <si>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</si>
  <si>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</si>
  <si>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</si>
  <si>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</si>
  <si>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</si>
  <si>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</si>
  <si>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</si>
  <si>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</si>
  <si>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</si>
  <si>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</si>
  <si>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</si>
  <si>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</si>
  <si>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</si>
  <si>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</si>
  <si>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</si>
  <si>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</si>
  <si>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</si>
  <si>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</si>
  <si>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</si>
  <si>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</si>
  <si>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</si>
  <si>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</si>
  <si>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</si>
  <si>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</si>
  <si>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</si>
  <si>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</si>
  <si>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</si>
  <si>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</si>
  <si>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</si>
  <si>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</si>
  <si>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</si>
  <si>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</si>
  <si>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</si>
  <si>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</si>
  <si>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</si>
  <si>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</si>
  <si>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</si>
  <si>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</si>
  <si>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</si>
  <si>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</si>
  <si>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</si>
  <si>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</si>
  <si>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</si>
  <si>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</si>
  <si>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</si>
  <si>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</si>
  <si>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</si>
  <si>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</si>
  <si>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</si>
  <si>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</si>
  <si>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</si>
  <si>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</si>
  <si>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</si>
  <si>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</si>
  <si>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</si>
  <si>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</si>
  <si>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</si>
  <si>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</si>
  <si>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</si>
  <si>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</si>
  <si>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</si>
  <si>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</si>
  <si>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</si>
  <si>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</si>
  <si>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</si>
  <si>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</si>
  <si>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</si>
  <si>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</si>
  <si>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</si>
  <si>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</si>
  <si>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</si>
  <si>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</si>
  <si>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</si>
  <si>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</si>
  <si>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</si>
  <si>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</si>
  <si>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</si>
  <si>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</si>
  <si>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</si>
  <si>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</si>
  <si>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</si>
  <si>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</si>
  <si>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</si>
  <si>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</si>
  <si>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</si>
  <si>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</si>
  <si>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</si>
  <si>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</si>
  <si>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</si>
  <si>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</si>
  <si>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</si>
  <si>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</si>
  <si>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</si>
  <si>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</si>
  <si>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</si>
  <si>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</si>
  <si>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</si>
  <si>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</si>
  <si>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</si>
  <si>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</si>
  <si>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</si>
  <si>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</si>
  <si>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</si>
  <si>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</si>
  <si>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</si>
  <si>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</si>
  <si>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</si>
  <si>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</si>
  <si>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</si>
  <si>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</si>
  <si>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</si>
  <si>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</si>
  <si>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</si>
  <si>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</si>
  <si>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</si>
  <si>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</si>
  <si>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</si>
  <si>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</si>
  <si>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</si>
  <si>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</si>
  <si>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</si>
  <si>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</si>
  <si>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</si>
  <si>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</si>
  <si>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</si>
  <si>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</si>
  <si>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</si>
  <si>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</si>
  <si>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</si>
  <si>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</si>
  <si>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</si>
  <si>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</si>
  <si>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</si>
  <si>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</si>
  <si>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</si>
  <si>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</si>
  <si>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</si>
  <si>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</si>
  <si>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</si>
  <si>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</si>
  <si>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</si>
  <si>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</si>
  <si>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</si>
  <si>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</si>
  <si>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</si>
  <si>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</si>
  <si>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</si>
  <si>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</si>
  <si>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</si>
  <si>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</si>
  <si>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</si>
  <si>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</si>
  <si>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</si>
  <si>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</si>
  <si>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</si>
  <si>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</si>
  <si>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</si>
  <si>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</si>
  <si>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</si>
  <si>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</si>
  <si>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</si>
  <si>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</si>
  <si>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</si>
  <si>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</si>
  <si>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</si>
  <si>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</si>
  <si>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</si>
  <si>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</si>
  <si>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</si>
  <si>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</si>
  <si>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</si>
  <si>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</si>
  <si>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</si>
  <si>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</si>
  <si>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</si>
  <si>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</si>
  <si>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</si>
  <si>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</si>
  <si>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</si>
  <si>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</si>
  <si>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</si>
  <si>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</si>
  <si>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</si>
  <si>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</si>
  <si>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</si>
  <si>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</si>
  <si>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</si>
  <si>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</si>
  <si>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</si>
  <si>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</si>
  <si>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</si>
  <si>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</si>
  <si>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</si>
  <si>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</si>
  <si>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</si>
  <si>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</si>
  <si>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</si>
  <si>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</si>
  <si>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</si>
  <si>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</si>
  <si>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</si>
  <si>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</si>
  <si>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</si>
  <si>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</si>
  <si>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</si>
  <si>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</si>
  <si>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</si>
  <si>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</si>
  <si>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</si>
  <si>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</si>
  <si>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</si>
  <si>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</si>
  <si>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</si>
  <si>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</si>
  <si>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</si>
  <si>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</si>
  <si>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</si>
  <si>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</si>
  <si>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</si>
  <si>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</si>
  <si>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</si>
  <si>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</si>
  <si>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</si>
  <si>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</si>
  <si>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</si>
  <si>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</si>
  <si>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</si>
  <si>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</si>
  <si>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</si>
  <si>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</si>
  <si>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</si>
  <si>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</si>
  <si>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</si>
  <si>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</si>
  <si>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</si>
  <si>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</si>
  <si>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</si>
  <si>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</si>
  <si>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</si>
  <si>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</si>
  <si>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</si>
  <si>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</si>
  <si>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</si>
  <si>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</si>
  <si>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</si>
  <si>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</si>
  <si>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</si>
  <si>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</si>
  <si>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</si>
  <si>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</si>
  <si>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</si>
  <si>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</si>
  <si>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</si>
  <si>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</si>
  <si>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</si>
  <si>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</si>
  <si>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</si>
  <si>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</si>
  <si>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</si>
  <si>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</si>
  <si>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</si>
  <si>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</si>
  <si>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</si>
  <si>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</si>
  <si>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</si>
  <si>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</si>
  <si>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</si>
  <si>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</si>
  <si>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</si>
  <si>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</si>
  <si>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</si>
  <si>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</si>
  <si>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</si>
  <si>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</si>
  <si>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</si>
  <si>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</si>
  <si>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</si>
  <si>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</si>
  <si>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</si>
  <si>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</si>
  <si>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</si>
  <si>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</si>
  <si>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</si>
  <si>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</si>
  <si>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</si>
  <si>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</si>
  <si>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</si>
  <si>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</si>
  <si>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</si>
  <si>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</si>
  <si>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</si>
  <si>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</si>
  <si>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</si>
  <si>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</si>
  <si>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</si>
  <si>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</si>
  <si>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</si>
  <si>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</si>
  <si>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</si>
  <si>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</si>
  <si>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</si>
  <si>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</si>
  <si>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</si>
  <si>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</si>
  <si>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</si>
  <si>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</si>
  <si>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</si>
  <si>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</si>
  <si>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</si>
  <si>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</si>
  <si>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</si>
  <si>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</si>
  <si>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</si>
  <si>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</si>
  <si>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</si>
  <si>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</si>
  <si>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</si>
  <si>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</si>
  <si>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</si>
  <si>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</si>
  <si>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</si>
  <si>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</si>
  <si>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</si>
  <si>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</si>
  <si>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</si>
  <si>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</si>
  <si>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</si>
  <si>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</si>
  <si>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</si>
  <si>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</si>
  <si>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</si>
  <si>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</si>
  <si>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</si>
  <si>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</si>
  <si>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</si>
  <si>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</si>
  <si>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</si>
  <si>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</si>
  <si>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</si>
  <si>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</si>
  <si>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</si>
  <si>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</si>
  <si>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</si>
  <si>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</si>
  <si>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</si>
  <si>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</si>
  <si>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</si>
  <si>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</si>
  <si>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</si>
  <si>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</si>
  <si>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</si>
  <si>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</si>
  <si>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</si>
  <si>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</si>
  <si>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</si>
  <si>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</si>
  <si>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</si>
  <si>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</si>
  <si>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</si>
  <si>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</si>
  <si>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</si>
  <si>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</si>
  <si>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</si>
  <si>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</si>
  <si>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</si>
  <si>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</si>
  <si>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</si>
  <si>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</si>
  <si>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</si>
  <si>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</si>
  <si>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</si>
  <si>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</si>
  <si>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</si>
  <si>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</si>
  <si>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</si>
  <si>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</si>
  <si>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</si>
  <si>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</si>
  <si>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</si>
  <si>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</si>
  <si>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</si>
  <si>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</si>
  <si>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</si>
  <si>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</si>
  <si>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</si>
  <si>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</si>
  <si>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</si>
  <si>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</si>
  <si>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</si>
  <si>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</si>
  <si>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</si>
  <si>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</si>
  <si>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</si>
  <si>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</si>
  <si>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</si>
  <si>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</si>
  <si>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</si>
  <si>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</si>
  <si>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</si>
  <si>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</si>
  <si>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</si>
  <si>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</si>
  <si>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</si>
  <si>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</si>
  <si>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</si>
  <si>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</si>
  <si>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</si>
  <si>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</si>
  <si>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</si>
  <si>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</si>
  <si>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</si>
  <si>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</si>
  <si>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</si>
  <si>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</si>
  <si>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</si>
  <si>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</si>
  <si>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</si>
  <si>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</si>
  <si>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</si>
  <si>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</si>
  <si>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</si>
  <si>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</si>
  <si>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</si>
  <si>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</si>
  <si>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</si>
  <si>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</si>
  <si>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</si>
  <si>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</si>
  <si>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</si>
  <si>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</si>
  <si>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</si>
  <si>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</si>
  <si>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</si>
  <si>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</si>
  <si>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</si>
  <si>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</si>
  <si>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</si>
  <si>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</si>
  <si>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</si>
  <si>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</si>
  <si>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</si>
  <si>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</si>
  <si>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</si>
  <si>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</si>
  <si>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</si>
  <si>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</si>
  <si>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</si>
  <si>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</si>
  <si>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</si>
  <si>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</si>
  <si>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</si>
  <si>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</si>
  <si>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</si>
  <si>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</si>
  <si>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</si>
  <si>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</si>
  <si>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</si>
  <si>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</si>
  <si>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</si>
  <si>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</si>
  <si>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</si>
  <si>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</si>
  <si>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</si>
  <si>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</si>
  <si>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</si>
  <si>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</si>
  <si>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</si>
  <si>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</si>
  <si>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</si>
  <si>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</si>
  <si>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</si>
  <si>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</si>
  <si>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</si>
  <si>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</si>
  <si>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</si>
  <si>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</si>
  <si>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</si>
  <si>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</si>
  <si>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</si>
  <si>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</si>
  <si>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</si>
  <si>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</si>
  <si>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</si>
  <si>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</si>
  <si>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</si>
  <si>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</si>
  <si>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</si>
  <si>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</si>
  <si>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</si>
  <si>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</si>
  <si>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</si>
  <si>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</si>
  <si>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</si>
  <si>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</si>
  <si>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</si>
  <si>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</si>
  <si>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</si>
  <si>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</si>
  <si>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</si>
  <si>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</si>
  <si>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</si>
  <si>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</si>
  <si>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</si>
  <si>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</si>
  <si>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</si>
  <si>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</si>
  <si>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</si>
  <si>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</si>
  <si>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</si>
  <si>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</si>
  <si>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</si>
  <si>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</si>
  <si>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</si>
  <si>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</si>
  <si>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</si>
  <si>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</si>
  <si>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</si>
  <si>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</si>
  <si>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</si>
  <si>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</si>
  <si>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</si>
  <si>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</si>
  <si>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</si>
  <si>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</si>
  <si>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</si>
  <si>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</si>
  <si>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</si>
  <si>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</si>
  <si>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</si>
  <si>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</si>
  <si>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</si>
  <si>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</si>
  <si>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</si>
  <si>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</si>
  <si>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</si>
  <si>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</si>
  <si>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</si>
  <si>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</si>
  <si>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</si>
  <si>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</si>
  <si>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</si>
  <si>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</si>
  <si>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</si>
  <si>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</si>
  <si>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</si>
  <si>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</si>
  <si>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</si>
  <si>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</si>
  <si>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</si>
  <si>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</si>
  <si>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</si>
  <si>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</si>
  <si>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</si>
  <si>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</si>
  <si>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</si>
  <si>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</si>
  <si>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</si>
  <si>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</si>
  <si>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</si>
  <si>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</si>
  <si>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</si>
  <si>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</si>
  <si>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</si>
  <si>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</si>
  <si>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</si>
  <si>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</si>
  <si>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</si>
  <si>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</si>
  <si>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</si>
  <si>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</si>
  <si>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</si>
  <si>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</si>
  <si>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</si>
  <si>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</si>
  <si>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</si>
  <si>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</si>
  <si>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</si>
  <si>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</si>
  <si>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</si>
  <si>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</si>
  <si>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</si>
  <si>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</si>
  <si>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</si>
  <si>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</si>
  <si>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</si>
  <si>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</si>
  <si>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</si>
  <si>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</si>
  <si>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</si>
  <si>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</si>
  <si>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</si>
  <si>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</si>
  <si>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</si>
  <si>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</si>
  <si>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</si>
  <si>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</si>
  <si>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</si>
  <si>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</si>
  <si>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</si>
  <si>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</si>
  <si>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</si>
  <si>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</si>
  <si>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</si>
  <si>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</si>
  <si>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</si>
  <si>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</si>
  <si>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</si>
  <si>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</si>
  <si>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</si>
  <si>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</si>
  <si>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</si>
  <si>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</si>
  <si>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</si>
  <si>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</si>
  <si>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</si>
  <si>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</si>
  <si>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</si>
  <si>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</si>
  <si>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</si>
  <si>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</si>
  <si>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</si>
  <si>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</si>
  <si>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</si>
  <si>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</si>
  <si>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</si>
  <si>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</si>
  <si>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</si>
  <si>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</si>
  <si>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</si>
  <si>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</si>
  <si>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</si>
  <si>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</si>
  <si>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</si>
  <si>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</si>
  <si>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</si>
  <si>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</si>
  <si>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</si>
  <si>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</si>
  <si>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</si>
  <si>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</si>
  <si>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</si>
  <si>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</si>
  <si>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</si>
  <si>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</si>
  <si>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</si>
  <si>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</si>
  <si>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</si>
  <si>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</si>
  <si>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</si>
  <si>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</si>
  <si>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</si>
  <si>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</si>
  <si>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</si>
  <si>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</si>
  <si>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</si>
  <si>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</si>
  <si>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</si>
  <si>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</si>
  <si>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</si>
  <si>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</si>
  <si>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</si>
  <si>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</si>
  <si>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</si>
  <si>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</si>
  <si>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</si>
  <si>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</si>
  <si>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</si>
  <si>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</si>
  <si>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</si>
  <si>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</si>
  <si>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</si>
  <si>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</si>
  <si>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</si>
  <si>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</si>
  <si>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</si>
  <si>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</si>
  <si>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</si>
  <si>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</si>
  <si>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</si>
  <si>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</si>
  <si>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</si>
  <si>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</si>
  <si>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</si>
  <si>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</si>
  <si>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</si>
  <si>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</si>
  <si>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</si>
  <si>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</si>
  <si>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</si>
  <si>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</si>
  <si>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</si>
  <si>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</si>
  <si>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</si>
  <si>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</si>
  <si>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</si>
  <si>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</si>
  <si>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</si>
  <si>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</si>
  <si>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</si>
  <si>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</si>
  <si>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</si>
  <si>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</si>
  <si>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</si>
  <si>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</si>
  <si>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</si>
  <si>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</si>
  <si>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</si>
  <si>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</si>
  <si>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</si>
  <si>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</si>
  <si>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</si>
  <si>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</si>
  <si>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</si>
  <si>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</si>
  <si>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</si>
  <si>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</si>
  <si>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</si>
  <si>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</si>
  <si>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</si>
  <si>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</si>
  <si>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</si>
  <si>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</si>
  <si>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</si>
  <si>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</si>
  <si>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</si>
  <si>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</si>
  <si>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</si>
  <si>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</si>
  <si>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</si>
  <si>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</si>
  <si>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</si>
  <si>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</si>
  <si>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</si>
  <si>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</si>
  <si>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</si>
  <si>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</si>
  <si>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</si>
  <si>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</si>
  <si>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</si>
  <si>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</si>
  <si>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</si>
  <si>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</si>
  <si>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</si>
  <si>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</si>
  <si>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</si>
  <si>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</si>
  <si>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</si>
  <si>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</si>
  <si>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</si>
  <si>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</si>
  <si>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</si>
  <si>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</si>
  <si>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</si>
  <si>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</si>
  <si>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</si>
  <si>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</si>
  <si>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</si>
  <si>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</si>
  <si>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</si>
  <si>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</si>
  <si>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</si>
  <si>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</si>
  <si>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</si>
  <si>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</si>
  <si>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</si>
  <si>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</si>
  <si>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</si>
  <si>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</si>
  <si>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</si>
  <si>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</si>
  <si>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</si>
  <si>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</si>
  <si>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</si>
  <si>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</si>
  <si>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</si>
  <si>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</si>
  <si>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</si>
  <si>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</si>
  <si>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</si>
  <si>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</si>
  <si>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</si>
  <si>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</si>
  <si>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</si>
  <si>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</si>
  <si>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</si>
  <si>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</si>
  <si>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</si>
  <si>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</si>
  <si>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</si>
  <si>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</si>
  <si>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</si>
  <si>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</si>
  <si>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</si>
  <si>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</si>
  <si>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</si>
  <si>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</si>
  <si>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</si>
  <si>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</si>
  <si>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</si>
  <si>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</si>
  <si>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</si>
  <si>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</si>
  <si>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</si>
  <si>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</si>
  <si>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</si>
  <si>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</si>
  <si>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</si>
  <si>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</si>
  <si>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</si>
  <si>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</si>
  <si>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</si>
  <si>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</si>
  <si>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</si>
  <si>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</si>
  <si>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</si>
  <si>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</si>
  <si>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</si>
  <si>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</si>
  <si>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</si>
  <si>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</si>
  <si>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</si>
  <si>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</si>
  <si>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</si>
  <si>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</si>
  <si>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</si>
  <si>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</si>
  <si>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</si>
  <si>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</si>
  <si>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</si>
  <si>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</si>
  <si>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</si>
  <si>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</si>
  <si>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</si>
  <si>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</si>
  <si>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</si>
  <si>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</si>
  <si>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</si>
  <si>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</si>
  <si>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</si>
  <si>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</si>
  <si>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</si>
  <si>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</si>
  <si>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</si>
  <si>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</si>
  <si>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</si>
  <si>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</si>
  <si>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</si>
  <si>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</si>
  <si>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</si>
  <si>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</si>
  <si>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</si>
  <si>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</si>
  <si>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</si>
  <si>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</si>
  <si>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</si>
  <si>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</si>
  <si>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</si>
  <si>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</si>
  <si>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</si>
  <si>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</si>
  <si>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</si>
  <si>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</si>
  <si>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</si>
  <si>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</si>
  <si>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</si>
  <si>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</si>
  <si>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</si>
  <si>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</si>
  <si>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</si>
  <si>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</si>
  <si>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</si>
  <si>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</si>
  <si>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</si>
  <si>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</si>
  <si>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</si>
  <si>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</si>
  <si>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</si>
  <si>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</si>
  <si>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</si>
  <si>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</si>
  <si>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</si>
  <si>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</si>
  <si>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</si>
  <si>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</si>
  <si>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</si>
  <si>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</si>
  <si>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</si>
  <si>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</si>
  <si>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</si>
  <si>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</si>
  <si>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</si>
  <si>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</si>
  <si>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</si>
  <si>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</si>
  <si>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</si>
  <si>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</si>
  <si>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</si>
  <si>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</si>
  <si>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</si>
  <si>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</si>
  <si>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</si>
  <si>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</si>
  <si>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</si>
  <si>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</si>
  <si>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</si>
  <si>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</si>
  <si>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</si>
  <si>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</si>
  <si>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</si>
  <si>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</si>
  <si>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</si>
  <si>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</si>
  <si>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</si>
  <si>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</si>
  <si>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</si>
  <si>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</si>
  <si>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</si>
  <si>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</si>
  <si>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</si>
  <si>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</si>
  <si>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</si>
  <si>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</si>
  <si>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</si>
  <si>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</si>
  <si>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</si>
  <si>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</si>
  <si>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</si>
  <si>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</si>
  <si>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</si>
  <si>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</si>
  <si>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</si>
  <si>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</si>
  <si>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</si>
  <si>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</si>
  <si>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</si>
  <si>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</si>
  <si>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</si>
  <si>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</si>
  <si>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</si>
  <si>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</si>
  <si>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</si>
  <si>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</si>
  <si>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</si>
  <si>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</si>
  <si>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</si>
  <si>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</si>
  <si>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</si>
  <si>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</si>
  <si>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</si>
  <si>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</si>
  <si>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</si>
  <si>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</si>
  <si>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</si>
  <si>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</si>
  <si>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</si>
  <si>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</si>
  <si>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</si>
  <si>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</si>
  <si>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</si>
  <si>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</si>
  <si>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</si>
  <si>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</si>
  <si>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</si>
  <si>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</si>
  <si>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</si>
  <si>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</si>
  <si>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</si>
  <si>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</si>
  <si>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</si>
  <si>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</si>
  <si>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</si>
  <si>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</si>
  <si>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</si>
  <si>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</si>
  <si>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</si>
  <si>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</si>
  <si>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</si>
  <si>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</si>
  <si>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</si>
  <si>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</si>
  <si>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</si>
  <si>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</si>
  <si>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</si>
  <si>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</si>
  <si>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</si>
  <si>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</si>
  <si>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</si>
  <si>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</si>
  <si>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</si>
  <si>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</si>
  <si>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</si>
  <si>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</si>
  <si>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</si>
  <si>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</si>
  <si>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</si>
  <si>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</si>
  <si>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</si>
  <si>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</si>
  <si>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</si>
  <si>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</si>
  <si>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</si>
  <si>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</si>
  <si>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</si>
  <si>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</si>
  <si>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</si>
  <si>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</si>
  <si>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</si>
  <si>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</si>
  <si>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</si>
  <si>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</si>
  <si>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</si>
  <si>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</si>
  <si>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</si>
  <si>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</si>
  <si>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</si>
  <si>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</si>
  <si>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</si>
  <si>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</si>
  <si>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</si>
  <si>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</si>
  <si>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</si>
  <si>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</si>
  <si>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</si>
  <si>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</si>
  <si>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</si>
  <si>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</si>
  <si>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</si>
  <si>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</si>
  <si>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</si>
  <si>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</si>
  <si>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</si>
  <si>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</si>
  <si>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</si>
  <si>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</si>
  <si>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</si>
  <si>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</si>
  <si>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</si>
  <si>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</si>
  <si>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</si>
  <si>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</si>
  <si>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</si>
  <si>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</si>
  <si>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</si>
  <si>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</si>
  <si>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</si>
  <si>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</si>
  <si>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</si>
  <si>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</si>
  <si>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</si>
  <si>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</si>
  <si>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</si>
  <si>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</si>
  <si>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</si>
  <si>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</si>
  <si>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</si>
  <si>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</si>
  <si>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</si>
  <si>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</si>
  <si>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</si>
  <si>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</si>
  <si>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</si>
  <si>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</si>
  <si>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</si>
  <si>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</si>
  <si>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</si>
  <si>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</si>
  <si>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</si>
  <si>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</si>
  <si>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</si>
  <si>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</si>
  <si>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</si>
  <si>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</si>
  <si>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</si>
  <si>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</si>
  <si>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</si>
  <si>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</si>
  <si>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</si>
  <si>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</si>
  <si>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</si>
  <si>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</si>
  <si>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</si>
  <si>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</si>
  <si>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</si>
  <si>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</si>
  <si>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</si>
  <si>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</si>
  <si>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</si>
  <si>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</si>
  <si>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</si>
  <si>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</si>
  <si>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</si>
  <si>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</si>
  <si>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</si>
  <si>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</si>
  <si>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</si>
  <si>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</si>
  <si>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</si>
  <si>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</si>
  <si>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</si>
  <si>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</si>
  <si>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</si>
  <si>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</si>
  <si>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</si>
  <si>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</si>
  <si>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</si>
  <si>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</si>
  <si>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</si>
  <si>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</si>
  <si>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</si>
  <si>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</si>
  <si>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</si>
  <si>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</si>
  <si>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</si>
  <si>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</si>
  <si>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</si>
  <si>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</si>
  <si>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</si>
  <si>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</si>
  <si>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</si>
  <si>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</si>
  <si>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</si>
  <si>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</si>
  <si>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</si>
  <si>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</si>
  <si>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</si>
  <si>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</si>
  <si>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</si>
  <si>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</si>
  <si>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</si>
  <si>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</si>
  <si>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</si>
  <si>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</si>
  <si>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</si>
  <si>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</si>
  <si>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</si>
  <si>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</si>
  <si>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</si>
  <si>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</si>
  <si>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</si>
  <si>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</si>
  <si>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</si>
  <si>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</si>
  <si>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</si>
  <si>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</si>
  <si>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</si>
  <si>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</si>
  <si>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</si>
  <si>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</si>
  <si>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</si>
  <si>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</si>
  <si>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</si>
  <si>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</si>
  <si>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</si>
  <si>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</si>
  <si>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</si>
  <si>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</si>
  <si>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</si>
  <si>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</si>
  <si>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</si>
  <si>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</si>
  <si>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</si>
  <si>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</si>
  <si>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</si>
  <si>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</si>
  <si>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</si>
  <si>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</si>
  <si>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</si>
  <si>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</si>
  <si>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</si>
  <si>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</si>
  <si>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</si>
  <si>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</si>
  <si>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</si>
  <si>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</si>
  <si>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</si>
  <si>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</si>
  <si>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</si>
  <si>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</si>
  <si>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</si>
  <si>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</si>
  <si>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</si>
  <si>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</si>
  <si>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</si>
  <si>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</si>
  <si>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</si>
  <si>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</si>
  <si>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</si>
  <si>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</si>
  <si>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</si>
  <si>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</si>
  <si>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</si>
  <si>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</si>
  <si>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</si>
  <si>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</si>
  <si>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</si>
  <si>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</si>
  <si>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</si>
  <si>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</si>
  <si>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</si>
  <si>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</si>
  <si>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</si>
  <si>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</si>
  <si>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</si>
  <si>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</si>
  <si>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</si>
  <si>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</si>
  <si>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</si>
  <si>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</si>
  <si>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</si>
  <si>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</si>
  <si>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</si>
  <si>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</si>
  <si>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</si>
  <si>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</si>
  <si>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</si>
  <si>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</si>
  <si>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</si>
  <si>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</si>
  <si>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</si>
  <si>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</si>
  <si>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</si>
  <si>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</si>
  <si>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</si>
  <si>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</si>
  <si>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</si>
  <si>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</si>
  <si>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</si>
  <si>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</si>
  <si>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</si>
  <si>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</si>
  <si>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</si>
  <si>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</si>
  <si>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</si>
  <si>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</si>
  <si>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</si>
  <si>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</si>
  <si>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</si>
  <si>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</si>
  <si>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</si>
  <si>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</si>
  <si>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</si>
  <si>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</si>
  <si>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</si>
  <si>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</si>
  <si>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</si>
  <si>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</si>
  <si>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</si>
  <si>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</si>
  <si>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</si>
  <si>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</si>
  <si>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</si>
  <si>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</si>
  <si>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</si>
  <si>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</si>
  <si>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</si>
  <si>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</si>
  <si>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</si>
  <si>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</si>
  <si>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</si>
  <si>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</si>
  <si>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</si>
  <si>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</si>
  <si>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</si>
  <si>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</si>
  <si>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</si>
  <si>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</si>
  <si>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</si>
  <si>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</si>
  <si>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</si>
  <si>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</si>
  <si>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</si>
  <si>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</si>
  <si>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</si>
  <si>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</si>
  <si>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</si>
  <si>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</si>
  <si>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</si>
  <si>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</si>
  <si>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</si>
  <si>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</si>
  <si>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</si>
  <si>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</si>
  <si>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</si>
  <si>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</si>
  <si>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</si>
  <si>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</si>
  <si>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</si>
  <si>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</si>
  <si>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</si>
  <si>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</si>
  <si>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</si>
  <si>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</si>
  <si>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</si>
  <si>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</si>
  <si>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</si>
  <si>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</si>
  <si>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</si>
  <si>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</si>
  <si>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</si>
  <si>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</si>
  <si>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</si>
  <si>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</si>
  <si>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</si>
  <si>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</si>
  <si>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</si>
  <si>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</si>
  <si>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</si>
  <si>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</si>
  <si>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</si>
  <si>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</si>
  <si>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</si>
  <si>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</si>
  <si>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</si>
  <si>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</si>
  <si>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</si>
  <si>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</si>
  <si>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</si>
  <si>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</si>
  <si>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</si>
  <si>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</si>
  <si>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</si>
  <si>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</si>
  <si>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</si>
  <si>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</si>
  <si>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</si>
  <si>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</si>
  <si>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</si>
  <si>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</si>
  <si>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</si>
  <si>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</si>
  <si>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</si>
  <si>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</si>
  <si>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</si>
  <si>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</si>
  <si>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</si>
  <si>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</si>
  <si>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</si>
  <si>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</si>
  <si>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</si>
  <si>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</si>
  <si>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</si>
  <si>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</si>
  <si>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</si>
  <si>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</si>
  <si>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</si>
  <si>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</si>
  <si>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</si>
  <si>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</si>
  <si>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</si>
  <si>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</si>
  <si>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</si>
  <si>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</si>
  <si>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</si>
  <si>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</si>
  <si>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</si>
  <si>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</si>
  <si>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</si>
  <si>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</si>
  <si>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</si>
  <si>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</si>
  <si>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</si>
  <si>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</si>
  <si>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</si>
  <si>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</si>
  <si>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</si>
  <si>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</si>
  <si>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</si>
  <si>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</si>
  <si>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</si>
  <si>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</si>
  <si>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</si>
  <si>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</si>
  <si>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</si>
  <si>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</si>
  <si>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</si>
  <si>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</si>
  <si>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</si>
  <si>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</si>
  <si>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</si>
  <si>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</si>
  <si>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</si>
  <si>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</si>
  <si>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</si>
  <si>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</si>
  <si>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</si>
  <si>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</si>
  <si>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</si>
  <si>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</si>
  <si>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</si>
  <si>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</si>
  <si>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</si>
  <si>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</si>
  <si>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</si>
  <si>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</si>
  <si>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</si>
  <si>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</si>
  <si>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</si>
  <si>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</si>
  <si>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</si>
  <si>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</si>
  <si>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</si>
  <si>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</si>
  <si>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</si>
  <si>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</si>
  <si>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</si>
  <si>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</si>
  <si>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</si>
  <si>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</si>
  <si>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</si>
  <si>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</si>
  <si>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</si>
  <si>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</si>
  <si>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</si>
  <si>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</si>
  <si>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</si>
  <si>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</si>
  <si>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</si>
  <si>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</si>
  <si>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</si>
  <si>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</si>
  <si>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</si>
  <si>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</si>
  <si>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</si>
  <si>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</si>
  <si>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</si>
  <si>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</si>
  <si>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</si>
  <si>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</si>
  <si>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</si>
  <si>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</si>
  <si>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</si>
  <si>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</si>
  <si>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</si>
  <si>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</si>
  <si>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</si>
  <si>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</si>
  <si>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</si>
  <si>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</si>
  <si>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</si>
  <si>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</si>
  <si>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</si>
  <si>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</si>
  <si>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</si>
  <si>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</si>
  <si>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</si>
  <si>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</si>
  <si>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</si>
  <si>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</si>
  <si>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</si>
  <si>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</si>
  <si>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</si>
  <si>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</si>
  <si>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</si>
  <si>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</si>
  <si>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</si>
  <si>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</si>
  <si>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</si>
  <si>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</si>
  <si>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</si>
  <si>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</si>
  <si>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</si>
  <si>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</si>
  <si>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</si>
  <si>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</si>
  <si>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</si>
  <si>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</si>
  <si>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</si>
  <si>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</si>
  <si>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</si>
  <si>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</si>
  <si>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</si>
  <si>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</si>
  <si>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</si>
  <si>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</si>
  <si>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</si>
  <si>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</si>
  <si>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</si>
  <si>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</si>
  <si>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</si>
  <si>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</si>
  <si>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</si>
  <si>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</si>
  <si>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</si>
  <si>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</si>
  <si>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</si>
  <si>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</si>
  <si>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</si>
  <si>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</si>
  <si>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</si>
  <si>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</si>
  <si>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</si>
  <si>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</si>
  <si>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</si>
  <si>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</si>
  <si>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</si>
  <si>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</si>
  <si>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</si>
  <si>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</si>
  <si>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</si>
  <si>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</si>
  <si>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</si>
  <si>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</si>
  <si>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</si>
  <si>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</si>
  <si>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</si>
  <si>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</si>
  <si>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</si>
  <si>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</si>
  <si>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</si>
  <si>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</si>
  <si>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</si>
  <si>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</si>
  <si>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</si>
  <si>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</si>
  <si>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</si>
  <si>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</si>
  <si>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</si>
  <si>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</si>
  <si>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</si>
  <si>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</si>
  <si>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</si>
  <si>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</si>
  <si>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</si>
  <si>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</si>
  <si>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</si>
  <si>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</si>
  <si>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</si>
  <si>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</si>
  <si>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</si>
  <si>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</si>
  <si>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</si>
  <si>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</si>
  <si>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</si>
  <si>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</si>
  <si>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</si>
  <si>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</si>
  <si>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</si>
  <si>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</si>
  <si>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</si>
  <si>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</si>
  <si>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</si>
  <si>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</si>
  <si>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</si>
  <si>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</si>
  <si>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</si>
  <si>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</si>
  <si>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</si>
  <si>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</si>
  <si>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</si>
  <si>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</si>
  <si>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</si>
  <si>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</si>
  <si>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</si>
  <si>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</si>
  <si>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</si>
  <si>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</si>
  <si>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</si>
  <si>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</si>
  <si>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</si>
  <si>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</si>
  <si>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</si>
  <si>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</si>
  <si>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</si>
  <si>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</si>
  <si>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</si>
  <si>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</si>
  <si>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</si>
  <si>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</si>
  <si>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</si>
  <si>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</si>
  <si>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</si>
  <si>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</si>
  <si>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</si>
  <si>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</si>
  <si>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</si>
  <si>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</si>
  <si>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</si>
  <si>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</si>
  <si>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</si>
  <si>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</si>
  <si>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</si>
  <si>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</si>
  <si>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</si>
  <si>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</si>
  <si>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</si>
  <si>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</si>
  <si>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</si>
  <si>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</si>
  <si>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</si>
  <si>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</si>
  <si>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</si>
  <si>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</si>
  <si>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</si>
  <si>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</si>
  <si>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</si>
  <si>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</si>
  <si>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</si>
  <si>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</si>
  <si>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</si>
  <si>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</si>
  <si>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</si>
  <si>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</si>
  <si>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</si>
  <si>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</si>
  <si>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</si>
  <si>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</si>
  <si>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</si>
  <si>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</si>
  <si>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</si>
  <si>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</si>
  <si>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</si>
  <si>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</si>
  <si>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</si>
  <si>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</si>
  <si>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</si>
  <si>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</si>
  <si>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</si>
  <si>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</si>
  <si>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</si>
  <si>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</si>
  <si>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</si>
  <si>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</si>
  <si>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</si>
  <si>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</si>
  <si>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</si>
  <si>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</si>
  <si>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</si>
  <si>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</si>
  <si>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</si>
  <si>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</si>
  <si>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</si>
  <si>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</si>
  <si>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</si>
  <si>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</si>
  <si>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</si>
  <si>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</si>
  <si>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</si>
  <si>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</si>
  <si>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</si>
  <si>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</si>
  <si>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</si>
  <si>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</si>
  <si>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</si>
  <si>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</si>
  <si>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</si>
  <si>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</si>
  <si>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</si>
  <si>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</si>
  <si>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</si>
  <si>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</si>
  <si>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</si>
  <si>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</si>
  <si>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</si>
  <si>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</si>
  <si>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</si>
  <si>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</si>
  <si>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</si>
  <si>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</si>
  <si>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</si>
  <si>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</si>
  <si>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</si>
  <si>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</si>
  <si>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</si>
  <si>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</si>
  <si>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</si>
  <si>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</si>
  <si>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</si>
  <si>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</si>
  <si>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</si>
  <si>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</si>
  <si>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</si>
  <si>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</si>
  <si>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</si>
  <si>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</si>
  <si>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</si>
  <si>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</si>
  <si>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</si>
  <si>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</si>
  <si>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</si>
  <si>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</si>
  <si>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</si>
  <si>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</si>
  <si>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</si>
  <si>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</si>
  <si>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</si>
  <si>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</si>
  <si>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</si>
  <si>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</si>
  <si>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</si>
  <si>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</si>
  <si>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</si>
  <si>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</si>
  <si>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</si>
  <si>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</si>
  <si>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</si>
  <si>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</si>
  <si>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</si>
  <si>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</si>
  <si>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</si>
  <si>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</si>
  <si>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</si>
  <si>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</si>
  <si>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</si>
  <si>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</si>
  <si>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</si>
  <si>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</si>
  <si>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</si>
  <si>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</si>
  <si>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</si>
  <si>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</si>
  <si>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</si>
  <si>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</si>
  <si>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</si>
  <si>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</si>
  <si>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</si>
  <si>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</si>
  <si>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</si>
  <si>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</si>
  <si>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</si>
  <si>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</si>
  <si>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</si>
  <si>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</si>
  <si>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</si>
  <si>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</si>
  <si>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</si>
  <si>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</si>
  <si>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</si>
  <si>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</si>
  <si>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</si>
  <si>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</si>
  <si>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</si>
  <si>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</si>
  <si>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</si>
  <si>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</si>
  <si>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</si>
  <si>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</si>
  <si>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</si>
  <si>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</si>
  <si>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</si>
  <si>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</si>
  <si>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</si>
  <si>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</si>
  <si>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</si>
  <si>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</si>
  <si>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</si>
  <si>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</si>
  <si>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</si>
  <si>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</si>
  <si>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</si>
  <si>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</si>
  <si>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</si>
  <si>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</si>
  <si>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</si>
  <si>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</si>
  <si>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</si>
  <si>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</si>
  <si>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</si>
  <si>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</si>
  <si>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</si>
  <si>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</si>
  <si>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</si>
  <si>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</si>
  <si>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</si>
  <si>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</si>
  <si>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</si>
  <si>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</si>
  <si>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</si>
  <si>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</si>
  <si>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</si>
  <si>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</si>
  <si>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</si>
  <si>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</si>
  <si>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</si>
  <si>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</si>
  <si>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</si>
  <si>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</si>
  <si>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</si>
  <si>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</si>
  <si>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</si>
  <si>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</si>
  <si>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</si>
  <si>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</si>
  <si>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</si>
  <si>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</si>
  <si>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</si>
  <si>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</si>
  <si>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</si>
  <si>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</si>
  <si>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</si>
  <si>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</si>
  <si>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</si>
  <si>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</si>
  <si>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</si>
  <si>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</si>
  <si>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</si>
  <si>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</si>
  <si>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</si>
  <si>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</si>
  <si>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</si>
  <si>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</si>
  <si>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</si>
  <si>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</si>
  <si>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</si>
  <si>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</si>
  <si>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</si>
  <si>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</si>
  <si>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</si>
  <si>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</si>
  <si>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</si>
  <si>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</si>
  <si>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</si>
  <si>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</si>
  <si>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</si>
  <si>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</si>
  <si>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</si>
  <si>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</si>
  <si>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</si>
  <si>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</si>
  <si>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</si>
  <si>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</si>
  <si>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</si>
  <si>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</si>
  <si>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</si>
  <si>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</si>
  <si>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</si>
  <si>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</si>
  <si>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</si>
  <si>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</si>
  <si>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</si>
  <si>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</si>
  <si>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</si>
  <si>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</si>
  <si>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</si>
  <si>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</si>
  <si>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</si>
  <si>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</si>
  <si>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</si>
  <si>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</si>
  <si>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</si>
  <si>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</si>
  <si>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</si>
  <si>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</si>
  <si>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</si>
  <si>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</si>
  <si>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</si>
  <si>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</si>
  <si>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</si>
  <si>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</si>
  <si>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</si>
  <si>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</si>
  <si>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</si>
  <si>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</si>
  <si>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</si>
  <si>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</si>
  <si>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</si>
  <si>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</si>
  <si>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</si>
  <si>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</si>
  <si>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</si>
  <si>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</si>
  <si>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</si>
  <si>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</si>
  <si>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</si>
  <si>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</si>
  <si>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</si>
  <si>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</si>
  <si>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</si>
  <si>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</si>
  <si>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</si>
  <si>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</si>
  <si>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</si>
  <si>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</si>
  <si>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</si>
  <si>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</si>
  <si>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</si>
  <si>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</si>
  <si>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</si>
  <si>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</si>
  <si>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</si>
  <si>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</si>
  <si>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</si>
  <si>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</si>
  <si>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</si>
  <si>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</si>
  <si>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</si>
  <si>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</si>
  <si>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</si>
  <si>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</si>
  <si>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</si>
  <si>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</si>
  <si>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</si>
  <si>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</si>
  <si>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</si>
  <si>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</si>
  <si>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</si>
  <si>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</si>
  <si>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</si>
  <si>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</si>
  <si>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</si>
  <si>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</si>
  <si>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</si>
  <si>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</si>
  <si>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</si>
  <si>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</si>
  <si>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</si>
  <si>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</si>
  <si>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</si>
  <si>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</si>
  <si>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</si>
  <si>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</si>
  <si>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</si>
  <si>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</si>
  <si>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</si>
  <si>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</si>
  <si>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</si>
  <si>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</si>
  <si>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</si>
  <si>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</si>
  <si>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</si>
  <si>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</si>
  <si>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</si>
  <si>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</si>
  <si>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</si>
  <si>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</si>
  <si>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</si>
  <si>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</si>
  <si>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</si>
  <si>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</si>
  <si>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</si>
  <si>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</si>
  <si>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</si>
  <si>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</si>
  <si>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</si>
  <si>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</si>
  <si>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</si>
  <si>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</si>
  <si>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</si>
  <si>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</si>
  <si>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</si>
  <si>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</si>
  <si>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</si>
  <si>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</si>
  <si>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</si>
  <si>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</si>
  <si>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</si>
  <si>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</si>
  <si>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</si>
  <si>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</si>
  <si>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</si>
  <si>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</si>
  <si>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</si>
  <si>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</si>
  <si>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</si>
  <si>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</si>
  <si>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</si>
  <si>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</si>
  <si>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</si>
  <si>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</si>
  <si>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</si>
  <si>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</si>
  <si>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</si>
  <si>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</si>
  <si>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</si>
  <si>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</si>
  <si>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</si>
  <si>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</si>
  <si>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</si>
  <si>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</si>
  <si>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</si>
  <si>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</si>
  <si>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</si>
  <si>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</si>
  <si>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</si>
  <si>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</si>
  <si>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</si>
  <si>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</si>
  <si>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</si>
  <si>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</si>
  <si>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</si>
  <si>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</si>
  <si>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</si>
  <si>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</si>
  <si>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</si>
  <si>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</si>
  <si>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</si>
  <si>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</si>
  <si>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</si>
  <si>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</si>
  <si>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</si>
  <si>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</si>
  <si>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</si>
  <si>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</si>
  <si>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</si>
  <si>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</si>
  <si>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</si>
  <si>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</si>
  <si>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</si>
  <si>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</si>
  <si>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</si>
  <si>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</si>
  <si>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</si>
  <si>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</si>
  <si>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</si>
  <si>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</si>
  <si>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</si>
  <si>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</si>
  <si>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</si>
  <si>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</si>
  <si>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</si>
  <si>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</si>
  <si>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</si>
  <si>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</si>
  <si>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</si>
  <si>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</si>
  <si>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</si>
  <si>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</si>
  <si>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</si>
  <si>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</si>
  <si>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</si>
  <si>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</si>
  <si>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</si>
  <si>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</si>
  <si>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</si>
  <si>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</si>
  <si>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</si>
  <si>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</si>
  <si>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</si>
  <si>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</si>
  <si>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</si>
  <si>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</si>
  <si>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</si>
  <si>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</si>
  <si>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</si>
  <si>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</si>
  <si>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</si>
  <si>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</si>
  <si>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</si>
  <si>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</si>
  <si>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</si>
  <si>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</si>
  <si>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</si>
  <si>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</si>
  <si>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</si>
  <si>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</si>
  <si>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</si>
  <si>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</si>
  <si>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</si>
  <si>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</si>
  <si>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</si>
  <si>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</si>
  <si>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</si>
  <si>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</si>
  <si>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</si>
  <si>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</si>
  <si>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</si>
  <si>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</si>
  <si>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</si>
  <si>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</si>
  <si>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</si>
  <si>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</si>
  <si>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</si>
  <si>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</si>
  <si>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</si>
  <si>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</si>
  <si>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</si>
  <si>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</si>
  <si>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</si>
  <si>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</si>
  <si>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</si>
  <si>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</si>
  <si>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</si>
  <si>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</si>
  <si>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</si>
  <si>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</si>
  <si>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</si>
  <si>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</si>
  <si>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</si>
  <si>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</si>
  <si>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</si>
  <si>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</si>
  <si>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</si>
  <si>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</si>
  <si>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</si>
  <si>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</si>
  <si>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</si>
  <si>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</si>
  <si>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</si>
  <si>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</si>
  <si>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</si>
  <si>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</si>
  <si>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</si>
  <si>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</si>
  <si>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</si>
  <si>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</si>
  <si>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</si>
  <si>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</si>
  <si>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</si>
  <si>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</si>
  <si>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</si>
  <si>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</si>
  <si>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</si>
  <si>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</si>
  <si>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</si>
  <si>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</si>
  <si>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</si>
  <si>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</si>
  <si>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</si>
  <si>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</si>
  <si>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</si>
  <si>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</si>
  <si>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</si>
  <si>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</si>
  <si>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</si>
  <si>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</si>
  <si>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</si>
  <si>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</si>
  <si>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</si>
  <si>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</si>
  <si>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</si>
  <si>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</si>
  <si>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</si>
  <si>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</si>
  <si>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</si>
  <si>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</si>
  <si>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</si>
  <si>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</si>
  <si>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</si>
  <si>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</si>
  <si>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</si>
  <si>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</si>
  <si>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</si>
  <si>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</si>
  <si>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</si>
  <si>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</si>
  <si>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</si>
  <si>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</si>
  <si>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</si>
  <si>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</si>
  <si>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</si>
  <si>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</si>
  <si>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</si>
  <si>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</si>
  <si>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</si>
  <si>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</si>
  <si>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</si>
  <si>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</si>
  <si>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</si>
  <si>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</si>
  <si>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</si>
  <si>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</si>
  <si>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</si>
  <si>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</si>
  <si>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</si>
  <si>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</si>
  <si>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</si>
  <si>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</si>
  <si>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</si>
  <si>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</si>
  <si>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</si>
  <si>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</si>
  <si>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</si>
  <si>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</si>
  <si>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</si>
  <si>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</si>
  <si>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</si>
  <si>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</si>
  <si>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</si>
  <si>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</si>
  <si>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</si>
  <si>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</si>
  <si>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</si>
  <si>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</si>
  <si>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</si>
  <si>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</si>
  <si>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</si>
  <si>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</si>
  <si>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</si>
  <si>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</si>
  <si>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</si>
  <si>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</si>
  <si>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</si>
  <si>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</si>
  <si>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</si>
  <si>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</si>
  <si>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</si>
  <si>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</si>
  <si>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</si>
  <si>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</si>
  <si>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</si>
  <si>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</si>
  <si>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</si>
  <si>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</si>
  <si>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</si>
  <si>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</si>
  <si>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</si>
  <si>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</si>
  <si>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</si>
  <si>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</si>
  <si>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</si>
  <si>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</si>
  <si>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</si>
  <si>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</si>
  <si>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</si>
  <si>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</si>
  <si>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</si>
  <si>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</si>
  <si>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</si>
  <si>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</si>
  <si>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</si>
  <si>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</si>
  <si>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</si>
  <si>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</si>
  <si>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</si>
  <si>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</si>
  <si>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</si>
  <si>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</si>
  <si>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</si>
  <si>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</si>
  <si>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</si>
  <si>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</si>
  <si>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</si>
  <si>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</si>
  <si>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</si>
  <si>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</si>
  <si>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</si>
  <si>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</si>
  <si>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</si>
  <si>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</si>
  <si>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</si>
  <si>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</si>
  <si>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</si>
  <si>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</si>
  <si>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</si>
  <si>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</si>
  <si>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</si>
  <si>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</si>
  <si>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</si>
  <si>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</si>
  <si>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</si>
  <si>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</si>
  <si>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</si>
  <si>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</si>
  <si>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</si>
  <si>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</si>
  <si>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</si>
  <si>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</si>
  <si>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</si>
  <si>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</si>
  <si>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</si>
  <si>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</si>
  <si>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</si>
  <si>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</si>
  <si>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</si>
  <si>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</si>
  <si>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</si>
  <si>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</si>
  <si>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</si>
  <si>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</si>
  <si>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</si>
  <si>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</si>
  <si>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</si>
  <si>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</si>
  <si>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</si>
  <si>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</si>
  <si>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</si>
  <si>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</si>
  <si>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</si>
  <si>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</si>
  <si>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</si>
  <si>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</si>
  <si>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</si>
  <si>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</si>
  <si>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</si>
  <si>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</si>
  <si>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</si>
  <si>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</si>
  <si>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</si>
  <si>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</si>
  <si>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</si>
  <si>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</si>
  <si>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</si>
  <si>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</si>
  <si>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</si>
  <si>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</si>
  <si>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</si>
  <si>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</si>
  <si>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</si>
  <si>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</si>
  <si>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</si>
  <si>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</si>
  <si>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</si>
  <si>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</si>
  <si>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</si>
  <si>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</si>
  <si>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</si>
  <si>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</si>
  <si>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</si>
  <si>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</si>
  <si>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</si>
  <si>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</si>
  <si>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</si>
  <si>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</si>
  <si>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</si>
  <si>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</si>
  <si>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</si>
  <si>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</si>
  <si>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</si>
  <si>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</si>
  <si>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</si>
  <si>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</si>
  <si>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</si>
  <si>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</si>
  <si>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</si>
  <si>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</si>
  <si>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</si>
  <si>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</si>
  <si>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</si>
  <si>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</si>
  <si>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</si>
  <si>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</si>
  <si>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</si>
  <si>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</si>
  <si>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</si>
  <si>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</si>
  <si>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</si>
  <si>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</si>
  <si>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</si>
  <si>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</si>
  <si>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</si>
  <si>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</si>
  <si>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</si>
  <si>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</si>
  <si>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</si>
  <si>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</si>
  <si>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</si>
  <si>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</si>
  <si>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</si>
  <si>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</si>
  <si>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</si>
  <si>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</si>
  <si>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</si>
  <si>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</si>
  <si>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</si>
  <si>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</si>
  <si>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</si>
  <si>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</si>
  <si>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</si>
  <si>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</si>
  <si>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</si>
  <si>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</si>
  <si>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</si>
  <si>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</si>
  <si>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</si>
  <si>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</si>
  <si>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</si>
  <si>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</si>
  <si>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</si>
  <si>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</si>
  <si>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</si>
  <si>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</si>
  <si>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</si>
  <si>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</si>
  <si>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</si>
  <si>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</si>
  <si>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</si>
  <si>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</si>
  <si>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</si>
  <si>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</si>
  <si>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</si>
  <si>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</si>
  <si>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</si>
  <si>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</si>
  <si>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</si>
  <si>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</si>
  <si>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</si>
  <si>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</si>
  <si>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</si>
  <si>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</si>
  <si>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</si>
  <si>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</si>
  <si>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</si>
  <si>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</si>
  <si>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</si>
  <si>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</si>
  <si>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</si>
  <si>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</si>
  <si>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</si>
  <si>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</si>
  <si>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</si>
  <si>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</si>
  <si>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</si>
  <si>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</si>
  <si>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</si>
  <si>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</si>
  <si>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</si>
  <si>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</si>
  <si>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</si>
  <si>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</si>
  <si>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</si>
  <si>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</si>
  <si>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</si>
  <si>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</si>
  <si>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</si>
  <si>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</si>
  <si>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</si>
  <si>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</si>
  <si>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</si>
  <si>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</si>
  <si>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</si>
  <si>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</si>
  <si>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</si>
  <si>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</si>
  <si>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</si>
  <si>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</si>
  <si>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</si>
  <si>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</si>
  <si>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</si>
  <si>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</si>
  <si>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</si>
  <si>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</si>
  <si>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</si>
  <si>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</si>
  <si>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</si>
  <si>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</si>
  <si>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</si>
  <si>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</si>
  <si>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</si>
  <si>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</si>
  <si>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</si>
  <si>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</si>
  <si>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</si>
  <si>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</si>
  <si>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</si>
  <si>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</si>
  <si>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</si>
  <si>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</si>
  <si>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</si>
  <si>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</si>
  <si>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</si>
  <si>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</si>
  <si>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</si>
  <si>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</si>
  <si>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</si>
  <si>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</si>
  <si>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</si>
  <si>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</si>
  <si>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</si>
  <si>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</si>
  <si>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</si>
  <si>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</si>
  <si>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</si>
  <si>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</si>
  <si>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</si>
  <si>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</si>
  <si>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</si>
  <si>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</si>
  <si>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</si>
  <si>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</si>
  <si>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</si>
  <si>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</si>
  <si>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</si>
  <si>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</si>
  <si>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</si>
  <si>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</si>
  <si>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</si>
  <si>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</si>
  <si>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</si>
  <si>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</si>
  <si>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</si>
  <si>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</si>
  <si>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</si>
  <si>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</si>
  <si>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</si>
  <si>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</si>
  <si>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</si>
  <si>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</si>
  <si>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</si>
  <si>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</si>
  <si>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</si>
  <si>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</si>
  <si>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</si>
  <si>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</si>
  <si>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</si>
  <si>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</si>
  <si>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</si>
  <si>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</si>
  <si>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</si>
  <si>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</si>
  <si>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</si>
  <si>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</si>
  <si>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</si>
  <si>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</si>
  <si>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</si>
  <si>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</si>
  <si>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</si>
  <si>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</si>
  <si>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</si>
  <si>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</si>
  <si>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</si>
  <si>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</si>
  <si>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</si>
  <si>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</si>
  <si>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</si>
  <si>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</si>
  <si>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</si>
  <si>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</si>
  <si>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</si>
  <si>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</si>
  <si>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</si>
  <si>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</si>
  <si>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</si>
  <si>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</si>
  <si>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</si>
  <si>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</si>
  <si>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</si>
  <si>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</si>
  <si>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</si>
  <si>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</si>
  <si>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</si>
  <si>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</si>
  <si>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</si>
  <si>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</si>
  <si>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</si>
  <si>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</si>
  <si>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</si>
  <si>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</si>
  <si>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</si>
  <si>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</si>
  <si>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</si>
  <si>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</si>
  <si>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</si>
  <si>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</si>
  <si>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</si>
  <si>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</si>
  <si>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</si>
  <si>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</si>
  <si>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</si>
  <si>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</si>
  <si>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</si>
  <si>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</si>
  <si>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</si>
  <si>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</si>
  <si>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</si>
  <si>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</si>
  <si>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</si>
  <si>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</si>
  <si>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</si>
  <si>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</si>
  <si>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</si>
  <si>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</si>
  <si>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</si>
  <si>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</si>
  <si>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</si>
  <si>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</si>
  <si>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</si>
  <si>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</si>
  <si>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</si>
  <si>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</si>
  <si>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</si>
  <si>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</si>
  <si>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</si>
  <si>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</si>
  <si>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</si>
  <si>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</si>
  <si>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</si>
  <si>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</si>
  <si>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</si>
  <si>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</si>
  <si>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</si>
  <si>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</si>
  <si>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</si>
  <si>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</si>
  <si>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</si>
  <si>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</si>
  <si>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</si>
  <si>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</si>
  <si>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</si>
  <si>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</si>
  <si>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</si>
  <si>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</si>
  <si>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</si>
  <si>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</si>
  <si>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</si>
  <si>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</si>
  <si>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</si>
  <si>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</si>
  <si>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</si>
  <si>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</si>
  <si>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</si>
  <si>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</si>
  <si>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</si>
  <si>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</si>
  <si>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</si>
  <si>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</si>
  <si>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</si>
  <si>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</si>
  <si>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</si>
  <si>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</si>
  <si>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</si>
  <si>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</si>
  <si>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</si>
  <si>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</si>
  <si>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</si>
  <si>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</si>
  <si>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</si>
  <si>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</si>
  <si>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</si>
  <si>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</si>
  <si>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</si>
  <si>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</si>
  <si>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</si>
  <si>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</si>
  <si>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</si>
  <si>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</si>
  <si>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</si>
  <si>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</si>
  <si>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</si>
  <si>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</si>
  <si>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</si>
  <si>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</si>
  <si>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</si>
  <si>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</si>
  <si>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</si>
  <si>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</si>
  <si>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</si>
  <si>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</si>
  <si>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</si>
  <si>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</si>
  <si>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</si>
  <si>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</si>
  <si>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</si>
  <si>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</si>
  <si>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</si>
  <si>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</si>
  <si>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</si>
  <si>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</si>
  <si>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</si>
  <si>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</si>
  <si>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</si>
  <si>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</si>
  <si>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</si>
  <si>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</si>
  <si>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</si>
  <si>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</si>
  <si>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</si>
  <si>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</si>
  <si>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</si>
  <si>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</si>
  <si>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</si>
  <si>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</si>
  <si>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</si>
  <si>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</si>
  <si>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</si>
  <si>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</si>
  <si>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</si>
  <si>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</si>
  <si>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</si>
  <si>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</si>
  <si>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</si>
  <si>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</si>
  <si>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</si>
  <si>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</si>
  <si>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</si>
  <si>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</si>
  <si>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</si>
  <si>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</si>
  <si>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</si>
  <si>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</si>
  <si>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</si>
  <si>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</si>
  <si>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</si>
  <si>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</si>
  <si>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</si>
  <si>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</si>
  <si>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</si>
  <si>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</si>
  <si>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</si>
  <si>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</si>
  <si>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</si>
  <si>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</si>
  <si>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</si>
  <si>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</si>
  <si>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</si>
  <si>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</si>
  <si>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</si>
  <si>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</si>
  <si>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</si>
  <si>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</si>
  <si>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</si>
  <si>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</si>
  <si>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</si>
  <si>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</si>
  <si>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</si>
  <si>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</si>
  <si>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</si>
  <si>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</si>
  <si>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</si>
  <si>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</si>
  <si>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</si>
  <si>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</si>
  <si>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</si>
  <si>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</si>
  <si>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</si>
  <si>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</si>
  <si>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</si>
  <si>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</si>
  <si>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</si>
  <si>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</si>
  <si>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</si>
  <si>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</si>
  <si>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</si>
  <si>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</si>
  <si>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</si>
  <si>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</si>
  <si>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</si>
  <si>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</si>
  <si>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</si>
  <si>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</si>
  <si>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</si>
  <si>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</si>
  <si>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</si>
  <si>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</si>
  <si>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</si>
  <si>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</si>
  <si>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</si>
  <si>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</si>
  <si>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</si>
  <si>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</si>
  <si>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</si>
  <si>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</si>
  <si>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</si>
  <si>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</si>
  <si>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</si>
  <si>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</si>
  <si>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</si>
  <si>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</si>
  <si>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</si>
  <si>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</si>
  <si>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</si>
  <si>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</si>
  <si>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</si>
  <si>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</si>
  <si>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</si>
  <si>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</si>
  <si>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</si>
  <si>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</si>
  <si>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</si>
  <si>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</si>
  <si>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</si>
  <si>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</si>
  <si>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</si>
  <si>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</si>
  <si>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</si>
  <si>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</si>
  <si>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</si>
  <si>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</si>
  <si>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</si>
  <si>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</si>
  <si>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</si>
  <si>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</si>
  <si>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</si>
  <si>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</si>
  <si>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</si>
  <si>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</si>
  <si>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</si>
  <si>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</si>
  <si>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</si>
  <si>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</si>
  <si>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</si>
  <si>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</si>
  <si>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</si>
  <si>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</si>
  <si>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</si>
  <si>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</si>
  <si>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</si>
  <si>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</si>
  <si>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</si>
  <si>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</si>
  <si>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</si>
  <si>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</si>
  <si>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</si>
  <si>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</si>
  <si>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</si>
  <si>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</si>
  <si>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</si>
  <si>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</si>
  <si>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</si>
  <si>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</si>
  <si>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</si>
  <si>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</si>
  <si>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</si>
  <si>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</si>
  <si>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</si>
  <si>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</si>
  <si>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</si>
  <si>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</si>
  <si>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</si>
  <si>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</si>
  <si>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</si>
  <si>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</si>
  <si>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</si>
  <si>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</si>
  <si>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</si>
  <si>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</si>
  <si>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</si>
  <si>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</si>
  <si>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</si>
  <si>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</si>
  <si>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</si>
  <si>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</si>
  <si>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</si>
  <si>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</si>
  <si>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</si>
  <si>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</si>
  <si>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</si>
  <si>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</si>
  <si>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</si>
  <si>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</si>
  <si>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</si>
  <si>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</si>
  <si>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</si>
  <si>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</si>
  <si>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</si>
  <si>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</si>
  <si>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</si>
  <si>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</si>
  <si>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</si>
  <si>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</si>
  <si>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</si>
  <si>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</si>
  <si>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</si>
  <si>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</si>
  <si>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</si>
  <si>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</si>
  <si>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</si>
  <si>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</si>
  <si>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</si>
  <si>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</si>
  <si>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</si>
  <si>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</si>
  <si>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</si>
  <si>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</si>
  <si>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</si>
  <si>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</si>
  <si>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</si>
  <si>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</si>
  <si>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</si>
  <si>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</si>
  <si>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</si>
  <si>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</si>
  <si>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</si>
  <si>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</si>
  <si>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</si>
  <si>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</si>
  <si>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</si>
  <si>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</si>
  <si>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</si>
  <si>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</si>
  <si>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</si>
  <si>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</si>
  <si>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</si>
  <si>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</si>
  <si>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</si>
  <si>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</si>
  <si>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</si>
  <si>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</si>
  <si>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</si>
  <si>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</si>
  <si>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</si>
  <si>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</si>
  <si>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</si>
  <si>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</si>
  <si>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</si>
  <si>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</si>
  <si>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</si>
  <si>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</si>
  <si>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</si>
  <si>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</si>
  <si>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</si>
  <si>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</si>
  <si>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</si>
  <si>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</si>
  <si>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</si>
  <si>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</si>
  <si>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</si>
  <si>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</si>
  <si>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</si>
  <si>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</si>
  <si>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</si>
  <si>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</si>
  <si>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</si>
  <si>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</si>
  <si>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</si>
  <si>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</si>
  <si>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</si>
  <si>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</si>
  <si>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</si>
  <si>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</si>
  <si>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</si>
  <si>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</si>
  <si>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</si>
  <si>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</si>
  <si>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</si>
  <si>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</si>
  <si>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</si>
  <si>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</si>
  <si>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</si>
  <si>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</si>
  <si>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</si>
  <si>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</si>
  <si>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</si>
  <si>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</si>
  <si>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</si>
  <si>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</si>
  <si>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</si>
  <si>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</si>
  <si>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</si>
  <si>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</si>
  <si>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</si>
  <si>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</si>
  <si>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</si>
  <si>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</si>
  <si>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</si>
  <si>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</si>
  <si>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</si>
  <si>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</si>
  <si>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</si>
  <si>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</si>
  <si>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</si>
  <si>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</si>
  <si>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</si>
  <si>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</si>
  <si>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</si>
  <si>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</si>
  <si>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</si>
  <si>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</si>
  <si>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</si>
  <si>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</si>
  <si>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</si>
  <si>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</si>
  <si>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</si>
  <si>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</si>
  <si>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</si>
  <si>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</si>
  <si>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</si>
  <si>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</si>
  <si>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</si>
  <si>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</si>
  <si>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</si>
  <si>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</si>
  <si>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</si>
  <si>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</si>
  <si>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</si>
  <si>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</si>
  <si>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</si>
  <si>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</si>
  <si>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</si>
  <si>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</si>
  <si>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</si>
  <si>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</si>
  <si>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</si>
  <si>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</si>
  <si>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</si>
  <si>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</si>
  <si>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</si>
  <si>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</si>
  <si>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</si>
  <si>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</si>
  <si>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</si>
  <si>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</si>
  <si>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</si>
  <si>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</si>
  <si>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</si>
  <si>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</si>
  <si>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</si>
  <si>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</si>
  <si>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</si>
  <si>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</si>
  <si>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</si>
  <si>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</si>
  <si>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</si>
  <si>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</si>
  <si>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</si>
  <si>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</si>
  <si>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</si>
  <si>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</si>
  <si>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</si>
  <si>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</si>
  <si>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</si>
  <si>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</si>
  <si>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</si>
  <si>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</si>
  <si>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</si>
  <si>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</si>
  <si>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</si>
  <si>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</si>
  <si>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</si>
  <si>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</si>
  <si>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</si>
  <si>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</si>
  <si>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</si>
  <si>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</si>
  <si>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</si>
  <si>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</si>
  <si>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</si>
  <si>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</si>
  <si>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</si>
  <si>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</si>
  <si>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</si>
  <si>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</si>
  <si>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</si>
  <si>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</si>
  <si>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</si>
  <si>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</si>
  <si>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</si>
  <si>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</si>
  <si>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</si>
  <si>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</si>
  <si>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</si>
  <si>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</si>
  <si>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</si>
  <si>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</si>
  <si>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</si>
  <si>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</si>
  <si>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</si>
  <si>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</si>
  <si>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</si>
  <si>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</si>
  <si>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</si>
  <si>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</si>
  <si>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</si>
  <si>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</si>
  <si>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</si>
  <si>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</si>
  <si>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</si>
  <si>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</si>
  <si>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</si>
  <si>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</si>
  <si>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</si>
  <si>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</si>
  <si>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</si>
  <si>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</si>
  <si>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</si>
  <si>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</si>
  <si>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</si>
  <si>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</si>
  <si>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</si>
  <si>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</si>
  <si>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</si>
  <si>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</si>
  <si>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</si>
  <si>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</si>
  <si>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</si>
  <si>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</si>
  <si>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</si>
  <si>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</si>
  <si>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</si>
  <si>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</si>
  <si>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</si>
  <si>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</si>
  <si>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</si>
  <si>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</si>
  <si>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</si>
  <si>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</si>
  <si>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</si>
  <si>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</si>
  <si>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</si>
  <si>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</si>
  <si>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</si>
  <si>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</si>
  <si>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</si>
  <si>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</si>
  <si>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</si>
  <si>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</si>
  <si>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</si>
  <si>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</si>
  <si>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</si>
  <si>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</si>
  <si>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</si>
  <si>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</si>
  <si>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</si>
  <si>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</si>
  <si>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</si>
  <si>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</si>
  <si>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</si>
  <si>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</si>
  <si>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</si>
  <si>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</si>
  <si>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</si>
  <si>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</si>
  <si>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</si>
  <si>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</si>
  <si>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</si>
  <si>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</si>
  <si>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</si>
  <si>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</si>
  <si>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</si>
  <si>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</si>
  <si>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</si>
  <si>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</si>
  <si>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</si>
  <si>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</si>
  <si>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</si>
  <si>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</si>
  <si>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</si>
  <si>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</si>
  <si>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</si>
  <si>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</si>
  <si>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</si>
  <si>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</si>
  <si>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</si>
  <si>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</si>
  <si>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</si>
  <si>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</si>
  <si>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</si>
  <si>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</si>
  <si>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</si>
  <si>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</si>
  <si>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</si>
  <si>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</si>
  <si>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</si>
  <si>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</si>
  <si>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</si>
  <si>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</si>
  <si>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</si>
  <si>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</si>
  <si>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</si>
  <si>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</si>
  <si>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</si>
  <si>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</si>
  <si>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</si>
  <si>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</si>
  <si>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</si>
  <si>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</si>
  <si>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</si>
  <si>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</si>
  <si>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</si>
  <si>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</si>
  <si>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</si>
  <si>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</si>
  <si>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</si>
  <si>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</si>
  <si>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</si>
  <si>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</si>
  <si>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</si>
  <si>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</si>
  <si>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</si>
  <si>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</si>
  <si>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</si>
  <si>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</si>
  <si>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</si>
  <si>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</si>
  <si>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</si>
  <si>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</si>
  <si>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</si>
  <si>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</si>
  <si>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</si>
  <si>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</si>
  <si>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</si>
  <si>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</si>
  <si>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</si>
  <si>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</si>
  <si>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</si>
  <si>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</si>
  <si>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</si>
  <si>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</si>
  <si>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</si>
  <si>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</si>
  <si>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</si>
  <si>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</si>
  <si>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</si>
  <si>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</si>
  <si>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</si>
  <si>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</si>
  <si>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</si>
  <si>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</si>
  <si>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</si>
  <si>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</si>
  <si>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</si>
  <si>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</si>
  <si>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</si>
  <si>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</si>
  <si>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</si>
  <si>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</si>
  <si>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</si>
  <si>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</si>
  <si>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</si>
  <si>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</si>
  <si>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</si>
  <si>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</si>
  <si>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</si>
  <si>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</si>
  <si>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</si>
  <si>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</si>
  <si>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</si>
  <si>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</si>
  <si>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</si>
  <si>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</si>
  <si>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</si>
  <si>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</si>
  <si>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</si>
  <si>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</si>
  <si>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</si>
  <si>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</si>
  <si>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</si>
  <si>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</si>
  <si>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</si>
  <si>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</si>
  <si>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</si>
  <si>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</si>
  <si>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</si>
  <si>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</si>
  <si>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</si>
  <si>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</si>
  <si>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</si>
  <si>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</si>
  <si>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</si>
  <si>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</si>
  <si>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</si>
  <si>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</si>
  <si>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</si>
  <si>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</si>
  <si>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</si>
  <si>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</si>
  <si>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</si>
  <si>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</si>
  <si>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</si>
  <si>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</si>
  <si>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</si>
  <si>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</si>
  <si>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</si>
  <si>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</si>
  <si>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</si>
  <si>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</si>
  <si>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</si>
  <si>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</si>
  <si>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</si>
  <si>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</si>
  <si>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</si>
  <si>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</si>
  <si>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</si>
  <si>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</si>
  <si>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</si>
  <si>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</si>
  <si>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</si>
  <si>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</si>
  <si>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</si>
  <si>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</si>
  <si>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</si>
  <si>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</si>
  <si>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</si>
  <si>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</si>
  <si>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</si>
  <si>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</si>
  <si>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</si>
  <si>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</si>
  <si>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</si>
  <si>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</si>
  <si>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</si>
  <si>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</si>
  <si>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</si>
  <si>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</si>
  <si>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</si>
  <si>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</si>
  <si>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</si>
  <si>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</si>
  <si>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</si>
  <si>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</si>
  <si>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</si>
  <si>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</si>
  <si>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</si>
  <si>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</si>
  <si>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</si>
  <si>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</si>
  <si>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</si>
  <si>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</si>
  <si>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</si>
  <si>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</si>
  <si>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</si>
  <si>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</si>
  <si>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</si>
  <si>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</si>
  <si>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</si>
  <si>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</si>
  <si>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</si>
  <si>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</si>
  <si>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</si>
  <si>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</si>
  <si>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</si>
  <si>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</si>
  <si>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</si>
  <si>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</si>
  <si>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</si>
  <si>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</si>
  <si>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</si>
  <si>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</si>
  <si>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</si>
  <si>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</si>
  <si>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</si>
  <si>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</si>
  <si>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</si>
  <si>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</si>
  <si>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</si>
  <si>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</si>
  <si>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</si>
  <si>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</si>
  <si>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</si>
  <si>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</si>
  <si>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</si>
  <si>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</si>
  <si>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</si>
  <si>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</si>
  <si>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</si>
  <si>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</si>
  <si>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</si>
  <si>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</si>
  <si>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</si>
  <si>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</si>
  <si>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</si>
  <si>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</si>
  <si>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</si>
  <si>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</si>
  <si>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</si>
  <si>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</si>
  <si>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</si>
  <si>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</si>
  <si>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</si>
  <si>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</si>
  <si>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</si>
  <si>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</si>
  <si>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</si>
  <si>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</si>
  <si>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</si>
  <si>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</si>
  <si>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</si>
  <si>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</si>
  <si>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</si>
  <si>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</si>
  <si>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</si>
  <si>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</si>
  <si>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</si>
  <si>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</si>
  <si>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</si>
  <si>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</si>
  <si>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</si>
  <si>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</si>
  <si>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</si>
  <si>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</si>
  <si>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</si>
  <si>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</si>
  <si>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</si>
  <si>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</si>
  <si>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</si>
  <si>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</si>
  <si>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</si>
  <si>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</si>
  <si>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</si>
  <si>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</si>
  <si>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</si>
  <si>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</si>
  <si>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</si>
  <si>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</si>
  <si>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</si>
  <si>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</si>
  <si>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</si>
  <si>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</si>
  <si>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</si>
  <si>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</si>
  <si>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</si>
  <si>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</si>
  <si>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</si>
  <si>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</si>
  <si>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</si>
  <si>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</si>
  <si>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</si>
  <si>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</si>
  <si>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</si>
  <si>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</si>
  <si>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</si>
  <si>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</si>
  <si>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</si>
  <si>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</si>
  <si>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</si>
  <si>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</si>
  <si>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</si>
  <si>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</si>
  <si>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</si>
  <si>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</si>
  <si>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</si>
  <si>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</si>
  <si>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</si>
  <si>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</si>
  <si>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</si>
  <si>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</si>
  <si>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</si>
  <si>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</si>
  <si>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</si>
  <si>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</si>
  <si>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</si>
  <si>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</si>
  <si>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</si>
  <si>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</si>
  <si>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</si>
  <si>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</si>
  <si>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</si>
  <si>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</si>
  <si>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</si>
  <si>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</si>
  <si>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</si>
  <si>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</si>
  <si>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</si>
  <si>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</si>
  <si>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</si>
  <si>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</si>
  <si>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</si>
  <si>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</si>
  <si>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</si>
  <si>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</si>
  <si>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</si>
  <si>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</si>
  <si>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</si>
  <si>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</si>
  <si>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</si>
  <si>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</si>
  <si>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</si>
  <si>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</si>
  <si>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</si>
  <si>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</si>
  <si>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</si>
  <si>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</si>
  <si>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</si>
  <si>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</si>
  <si>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</si>
  <si>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</si>
  <si>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</si>
  <si>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</si>
  <si>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</si>
  <si>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</si>
  <si>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</si>
  <si>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</si>
  <si>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</si>
  <si>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</si>
  <si>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</si>
  <si>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</si>
  <si>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</si>
  <si>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</si>
  <si>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</si>
  <si>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</si>
  <si>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</si>
  <si>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</si>
  <si>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</si>
  <si>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</si>
  <si>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</si>
  <si>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</si>
  <si>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</si>
  <si>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</si>
  <si>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</si>
  <si>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</si>
  <si>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</si>
  <si>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</si>
  <si>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</si>
  <si>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</si>
  <si>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</si>
  <si>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</si>
  <si>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</si>
  <si>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</si>
  <si>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</si>
  <si>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</si>
  <si>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</si>
  <si>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</si>
  <si>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</si>
  <si>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</si>
  <si>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</si>
  <si>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</si>
  <si>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</si>
  <si>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</si>
  <si>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</si>
  <si>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</si>
  <si>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</si>
  <si>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</si>
  <si>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</si>
  <si>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</si>
  <si>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</si>
  <si>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</si>
  <si>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</si>
  <si>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</si>
  <si>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</si>
  <si>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</si>
  <si>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</si>
  <si>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</si>
  <si>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</si>
  <si>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</si>
  <si>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</si>
  <si>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</si>
  <si>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</si>
  <si>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</si>
  <si>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</si>
  <si>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</si>
  <si>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</si>
  <si>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</si>
  <si>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</si>
  <si>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</si>
  <si>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</si>
  <si>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</si>
  <si>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</si>
  <si>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</si>
  <si>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</si>
  <si>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</si>
  <si>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</si>
  <si>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</si>
  <si>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</si>
  <si>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</si>
  <si>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</si>
  <si>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</si>
  <si>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</si>
  <si>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</si>
  <si>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</si>
  <si>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</si>
  <si>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</si>
  <si>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</si>
  <si>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</si>
  <si>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</si>
  <si>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</si>
  <si>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</si>
  <si>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</si>
  <si>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</si>
  <si>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</si>
  <si>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</si>
  <si>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</si>
  <si>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</si>
  <si>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</si>
  <si>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</si>
  <si>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</si>
  <si>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</si>
  <si>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</si>
  <si>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</si>
  <si>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</si>
  <si>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</si>
  <si>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</si>
  <si>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</si>
  <si>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</si>
  <si>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</si>
  <si>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</si>
  <si>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</si>
  <si>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</si>
  <si>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</si>
  <si>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</si>
  <si>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</si>
  <si>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</si>
  <si>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</si>
  <si>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</si>
  <si>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</si>
  <si>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</si>
  <si>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</si>
  <si>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</si>
  <si>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</si>
  <si>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</si>
  <si>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</si>
  <si>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</si>
  <si>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</si>
  <si>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</si>
  <si>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</si>
  <si>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</si>
  <si>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</si>
  <si>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</si>
  <si>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</si>
  <si>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</si>
  <si>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</si>
  <si>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</si>
  <si>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</si>
  <si>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</si>
  <si>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</si>
  <si>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</si>
  <si>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</si>
  <si>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</si>
  <si>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</si>
  <si>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</si>
  <si>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</si>
  <si>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</si>
  <si>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</si>
  <si>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</si>
  <si>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</si>
  <si>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</si>
  <si>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</si>
  <si>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</si>
  <si>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</si>
  <si>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</si>
  <si>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</si>
  <si>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</si>
  <si>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</si>
  <si>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</si>
  <si>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</si>
  <si>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</si>
  <si>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</si>
  <si>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</si>
  <si>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</si>
  <si>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</si>
  <si>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</si>
  <si>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</si>
  <si>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</si>
  <si>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</si>
  <si>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</si>
  <si>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</si>
  <si>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</si>
  <si>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</si>
  <si>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</si>
  <si>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</si>
  <si>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</si>
  <si>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</si>
  <si>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</si>
  <si>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</si>
  <si>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</si>
  <si>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</si>
  <si>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</si>
  <si>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</si>
  <si>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</si>
  <si>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</si>
  <si>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</si>
  <si>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</si>
  <si>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</si>
  <si>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</si>
  <si>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</si>
  <si>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</si>
  <si>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</si>
  <si>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</si>
  <si>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</si>
  <si>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</si>
  <si>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</si>
  <si>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</si>
  <si>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</si>
  <si>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</si>
  <si>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</si>
  <si>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</si>
  <si>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</si>
  <si>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</si>
  <si>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</si>
  <si>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</si>
  <si>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</si>
  <si>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</si>
  <si>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</si>
  <si>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</si>
  <si>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</si>
  <si>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</si>
  <si>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</si>
  <si>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</si>
  <si>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</si>
  <si>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</si>
  <si>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</si>
  <si>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</si>
  <si>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</si>
  <si>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</si>
  <si>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</si>
  <si>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</si>
  <si>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</si>
  <si>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</si>
  <si>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</si>
  <si>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</si>
  <si>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</si>
  <si>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</si>
  <si>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</si>
  <si>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</si>
  <si>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</si>
  <si>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</si>
  <si>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</si>
  <si>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</si>
  <si>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</si>
  <si>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</si>
  <si>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</si>
  <si>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</si>
  <si>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</si>
  <si>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</si>
  <si>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</si>
  <si>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</si>
  <si>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</si>
  <si>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</si>
  <si>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</si>
  <si>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</si>
  <si>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</si>
  <si>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</si>
  <si>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</si>
  <si>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</si>
  <si>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</si>
  <si>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</si>
  <si>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</si>
  <si>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</si>
  <si>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</si>
  <si>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</si>
  <si>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</si>
  <si>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</si>
  <si>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</si>
  <si>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</si>
  <si>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</si>
  <si>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</si>
  <si>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</si>
  <si>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</si>
  <si>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</si>
  <si>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</si>
  <si>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</si>
  <si>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</si>
  <si>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</si>
  <si>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</si>
  <si>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</si>
  <si>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</si>
  <si>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</si>
  <si>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</si>
  <si>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</si>
  <si>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</si>
  <si>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</si>
  <si>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</si>
  <si>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</si>
  <si>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</si>
  <si>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</si>
  <si>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</si>
  <si>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</si>
  <si>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</si>
  <si>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</si>
  <si>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</si>
  <si>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</si>
  <si>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</si>
  <si>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</si>
  <si>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</si>
  <si>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</si>
  <si>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</si>
  <si>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</si>
  <si>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</si>
  <si>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</si>
  <si>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</si>
  <si>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</si>
  <si>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</si>
  <si>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</si>
  <si>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</si>
  <si>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</si>
  <si>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</si>
  <si>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</si>
  <si>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</si>
  <si>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</si>
  <si>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</si>
  <si>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</si>
  <si>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</si>
  <si>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</si>
  <si>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</si>
  <si>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</si>
  <si>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</si>
  <si>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</si>
  <si>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</si>
  <si>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</si>
  <si>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</si>
  <si>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</si>
  <si>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</si>
  <si>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</si>
  <si>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</si>
  <si>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</si>
  <si>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</si>
  <si>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</si>
  <si>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</si>
  <si>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</si>
  <si>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</si>
  <si>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</si>
  <si>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</si>
  <si>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</si>
  <si>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</si>
  <si>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</si>
  <si>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</si>
  <si>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</si>
  <si>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</si>
  <si>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</si>
  <si>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</si>
  <si>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</si>
  <si>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</si>
  <si>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</si>
  <si>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</si>
  <si>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</si>
  <si>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</si>
  <si>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</si>
  <si>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</si>
  <si>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</si>
  <si>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</si>
  <si>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</si>
  <si>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</si>
  <si>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</si>
  <si>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</si>
  <si>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</si>
  <si>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</si>
  <si>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</si>
  <si>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</si>
  <si>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</si>
  <si>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</si>
  <si>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</si>
  <si>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</si>
  <si>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</si>
  <si>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</si>
  <si>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</si>
  <si>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</si>
  <si>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</si>
  <si>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</si>
  <si>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</si>
  <si>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</si>
  <si>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</si>
  <si>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</si>
  <si>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</si>
  <si>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</si>
  <si>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</si>
  <si>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</si>
  <si>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</si>
  <si>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</si>
  <si>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</si>
  <si>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</si>
  <si>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</si>
  <si>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</si>
  <si>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</si>
  <si>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</si>
  <si>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</si>
  <si>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</si>
  <si>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</si>
  <si>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</si>
  <si>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</si>
  <si>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</si>
  <si>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</si>
  <si>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</si>
  <si>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</si>
  <si>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</si>
  <si>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</si>
  <si>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</si>
  <si>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</si>
  <si>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</si>
  <si>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</si>
  <si>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</si>
  <si>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</si>
  <si>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</si>
  <si>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</si>
  <si>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</si>
  <si>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</si>
  <si>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</si>
  <si>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</si>
  <si>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</si>
  <si>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</si>
  <si>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</si>
  <si>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</si>
  <si>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</si>
  <si>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</si>
  <si>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</si>
  <si>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</si>
  <si>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</si>
  <si>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</si>
  <si>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</si>
  <si>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</si>
  <si>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</si>
  <si>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</si>
  <si>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</si>
  <si>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</si>
  <si>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</si>
  <si>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</si>
  <si>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</si>
  <si>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</si>
  <si>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</si>
  <si>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</si>
  <si>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</si>
  <si>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</si>
  <si>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</si>
  <si>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</si>
  <si>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</si>
  <si>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</si>
  <si>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</si>
  <si>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</si>
  <si>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</si>
  <si>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</si>
  <si>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</si>
  <si>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</si>
  <si>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</si>
  <si>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</si>
  <si>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</si>
  <si>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</si>
  <si>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</si>
  <si>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</si>
  <si>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</si>
  <si>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</si>
  <si>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</si>
  <si>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</si>
  <si>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</si>
  <si>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</si>
  <si>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</si>
  <si>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</si>
  <si>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</si>
  <si>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</si>
  <si>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</si>
  <si>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</si>
  <si>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</si>
  <si>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</si>
  <si>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</si>
  <si>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</si>
  <si>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</si>
  <si>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</si>
  <si>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</si>
  <si>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</si>
  <si>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</si>
  <si>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</si>
  <si>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</si>
  <si>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</si>
  <si>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</si>
  <si>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</si>
  <si>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</si>
  <si>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</si>
  <si>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</si>
  <si>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</si>
  <si>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</si>
  <si>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</si>
  <si>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</si>
  <si>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</si>
  <si>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</si>
  <si>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</si>
  <si>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</si>
  <si>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</si>
  <si>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</si>
  <si>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</si>
  <si>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</si>
  <si>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</si>
  <si>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</si>
  <si>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</si>
  <si>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</si>
  <si>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</si>
  <si>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</si>
  <si>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</si>
  <si>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</si>
  <si>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</si>
  <si>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</si>
  <si>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</si>
  <si>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</si>
  <si>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</si>
  <si>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</si>
  <si>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</si>
  <si>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</si>
  <si>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</si>
  <si>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</si>
  <si>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</si>
  <si>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</si>
  <si>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</si>
  <si>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</si>
  <si>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</si>
  <si>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</si>
  <si>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</si>
  <si>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</si>
  <si>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</si>
  <si>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</si>
  <si>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</si>
  <si>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</si>
  <si>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</si>
  <si>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</si>
  <si>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</si>
  <si>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</si>
  <si>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</si>
  <si>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</si>
  <si>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</si>
  <si>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</si>
  <si>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</si>
  <si>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</si>
  <si>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</si>
  <si>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</si>
  <si>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</si>
  <si>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</si>
  <si>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</si>
  <si>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</si>
  <si>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</si>
  <si>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</si>
  <si>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</si>
  <si>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</si>
  <si>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</si>
  <si>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</si>
  <si>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</si>
  <si>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</si>
  <si>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</si>
  <si>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</si>
  <si>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</si>
  <si>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</si>
  <si>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</si>
  <si>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</si>
  <si>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</si>
  <si>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</si>
  <si>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</si>
  <si>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</si>
  <si>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</si>
  <si>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</si>
  <si>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</si>
  <si>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</si>
  <si>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</si>
  <si>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</si>
  <si>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</si>
  <si>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</si>
  <si>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</si>
  <si>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</si>
  <si>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</si>
  <si>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</si>
  <si>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</si>
  <si>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</si>
  <si>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</si>
  <si>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</si>
  <si>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</si>
  <si>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</si>
  <si>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</si>
  <si>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</si>
  <si>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</si>
  <si>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</si>
  <si>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</si>
  <si>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</si>
  <si>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</si>
  <si>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</si>
  <si>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</si>
  <si>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</si>
  <si>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</si>
  <si>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</si>
  <si>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</si>
  <si>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</si>
  <si>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</si>
  <si>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</si>
  <si>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</si>
  <si>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</si>
  <si>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</si>
  <si>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</si>
  <si>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</si>
  <si>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</si>
  <si>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</si>
  <si>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</si>
  <si>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</si>
  <si>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</si>
  <si>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</si>
  <si>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</si>
  <si>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</si>
  <si>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</si>
  <si>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</si>
  <si>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</si>
  <si>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</si>
  <si>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</si>
  <si>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</si>
  <si>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</si>
  <si>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</si>
  <si>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</si>
  <si>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</si>
  <si>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</si>
  <si>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</si>
  <si>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</si>
  <si>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</si>
  <si>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</si>
  <si>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</si>
  <si>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</si>
  <si>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</si>
  <si>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</si>
  <si>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</si>
  <si>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</si>
  <si>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</si>
  <si>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</si>
  <si>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</si>
  <si>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</si>
  <si>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</si>
  <si>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</si>
  <si>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</si>
  <si>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</si>
  <si>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</si>
  <si>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</si>
  <si>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</si>
  <si>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</si>
  <si>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</si>
  <si>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</si>
  <si>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</si>
  <si>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</si>
  <si>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</si>
  <si>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</si>
  <si>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</si>
  <si>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</si>
  <si>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</si>
  <si>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</si>
  <si>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</si>
  <si>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</si>
  <si>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</si>
  <si>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</si>
  <si>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</si>
  <si>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</si>
  <si>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</si>
  <si>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</si>
  <si>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</si>
  <si>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</si>
  <si>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</si>
  <si>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</si>
  <si>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</si>
  <si>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</si>
  <si>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</si>
  <si>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</si>
  <si>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</si>
  <si>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</si>
  <si>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</si>
  <si>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</si>
  <si>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</si>
  <si>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</si>
  <si>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</si>
  <si>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</si>
  <si>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</si>
  <si>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</si>
  <si>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</si>
  <si>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</si>
  <si>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</si>
  <si>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</si>
  <si>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</si>
  <si>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</si>
  <si>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</si>
  <si>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</si>
  <si>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</si>
  <si>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</si>
  <si>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</si>
  <si>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</si>
  <si>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</si>
  <si>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</si>
  <si>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</si>
  <si>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</si>
  <si>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</si>
  <si>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</si>
  <si>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</si>
  <si>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</si>
  <si>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</si>
  <si>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</si>
  <si>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</si>
  <si>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</si>
  <si>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</si>
  <si>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</si>
  <si>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</si>
  <si>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</si>
  <si>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</si>
  <si>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</si>
  <si>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</si>
  <si>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</si>
  <si>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</si>
  <si>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</si>
  <si>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</si>
  <si>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</si>
  <si>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</si>
  <si>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</si>
  <si>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</si>
  <si>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</si>
  <si>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</si>
  <si>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</si>
  <si>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</si>
  <si>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</si>
  <si>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</si>
  <si>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</si>
  <si>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</si>
  <si>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</si>
  <si>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</si>
  <si>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</si>
  <si>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</si>
  <si>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</si>
  <si>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</si>
  <si>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</si>
  <si>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</si>
  <si>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</si>
  <si>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</si>
  <si>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</si>
  <si>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</si>
  <si>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</si>
  <si>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</si>
  <si>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</si>
  <si>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</si>
  <si>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</si>
  <si>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</si>
  <si>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</si>
  <si>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</si>
  <si>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</si>
  <si>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</si>
  <si>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</si>
  <si>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</si>
  <si>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</si>
  <si>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</si>
  <si>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</si>
  <si>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</si>
  <si>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</si>
  <si>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</si>
  <si>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</si>
  <si>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</si>
  <si>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</si>
  <si>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</si>
  <si>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</si>
  <si>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</si>
  <si>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</si>
  <si>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</si>
  <si>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</si>
  <si>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</si>
  <si>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</si>
  <si>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</si>
  <si>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</si>
  <si>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</si>
  <si>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</si>
  <si>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</si>
  <si>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</si>
  <si>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</si>
  <si>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</si>
  <si>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</si>
  <si>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</si>
  <si>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</si>
  <si>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</si>
  <si>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</si>
  <si>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</si>
  <si>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</si>
  <si>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</si>
  <si>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</si>
  <si>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</si>
  <si>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</si>
  <si>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</si>
  <si>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</si>
  <si>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</si>
  <si>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</si>
  <si>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</si>
  <si>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</si>
  <si>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</si>
  <si>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</si>
  <si>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</si>
  <si>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</si>
  <si>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</si>
  <si>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</si>
  <si>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</si>
  <si>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</si>
  <si>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</si>
  <si>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</si>
  <si>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</si>
  <si>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</si>
  <si>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</si>
  <si>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</si>
  <si>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</si>
  <si>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</si>
  <si>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</si>
  <si>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</si>
  <si>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</si>
  <si>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</si>
  <si>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</si>
  <si>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</si>
  <si>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</si>
  <si>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</si>
  <si>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</si>
  <si>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</si>
  <si>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</si>
  <si>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</si>
  <si>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</si>
  <si>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</si>
  <si>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</si>
  <si>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</si>
  <si>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</si>
  <si>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</si>
  <si>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</si>
  <si>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</si>
  <si>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</si>
  <si>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</si>
  <si>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</si>
  <si>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</si>
  <si>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</si>
  <si>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</si>
  <si>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</si>
  <si>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</si>
  <si>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</si>
  <si>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</si>
  <si>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</si>
  <si>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</si>
  <si>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</si>
  <si>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</si>
  <si>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</si>
  <si>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</si>
  <si>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</si>
  <si>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</si>
  <si>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</si>
  <si>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</si>
  <si>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</si>
  <si>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</si>
  <si>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</si>
  <si>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</si>
  <si>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</si>
  <si>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</si>
  <si>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</si>
  <si>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</si>
  <si>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</si>
  <si>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</si>
  <si>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</si>
  <si>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</si>
  <si>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</si>
  <si>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</si>
  <si>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</si>
  <si>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</si>
  <si>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</si>
  <si>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</si>
  <si>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</si>
  <si>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</si>
  <si>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</si>
  <si>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</si>
  <si>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</si>
  <si>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</si>
  <si>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</si>
  <si>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</si>
  <si>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</si>
  <si>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</si>
  <si>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</si>
  <si>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</si>
  <si>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</si>
  <si>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</si>
  <si>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</si>
  <si>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</si>
  <si>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</si>
  <si>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</si>
  <si>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</si>
  <si>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</si>
  <si>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</si>
  <si>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</si>
  <si>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</si>
  <si>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</si>
  <si>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</si>
  <si>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</si>
  <si>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</si>
  <si>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</si>
  <si>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</si>
  <si>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</si>
  <si>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</si>
  <si>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</si>
  <si>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</si>
  <si>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</si>
  <si>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</si>
  <si>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</si>
  <si>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</si>
  <si>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</si>
  <si>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</si>
  <si>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</si>
  <si>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</si>
  <si>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</si>
  <si>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</si>
  <si>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</si>
  <si>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</si>
  <si>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</si>
  <si>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</si>
  <si>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</si>
  <si>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</si>
  <si>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</si>
  <si>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</si>
  <si>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</si>
  <si>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</si>
  <si>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</si>
  <si>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</si>
  <si>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</si>
  <si>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</si>
  <si>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</si>
  <si>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</si>
  <si>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</si>
  <si>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</si>
  <si>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</si>
  <si>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</si>
  <si>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</si>
  <si>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</si>
  <si>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</si>
  <si>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</si>
  <si>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</si>
  <si>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</si>
  <si>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</si>
  <si>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</si>
  <si>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</si>
  <si>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</si>
  <si>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</si>
  <si>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</si>
  <si>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</si>
  <si>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</si>
  <si>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</si>
  <si>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</si>
  <si>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</si>
  <si>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</si>
  <si>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</si>
  <si>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</si>
  <si>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</si>
  <si>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</si>
  <si>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</si>
  <si>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</si>
  <si>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</si>
  <si>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</si>
  <si>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</si>
  <si>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</si>
  <si>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</si>
  <si>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</si>
  <si>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</si>
  <si>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</si>
  <si>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</si>
  <si>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</si>
  <si>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</si>
  <si>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</si>
  <si>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</si>
  <si>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</si>
  <si>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</si>
  <si>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</si>
  <si>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</si>
  <si>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</si>
  <si>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</si>
  <si>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</si>
  <si>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</si>
  <si>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</si>
  <si>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</si>
  <si>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</si>
  <si>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</si>
  <si>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</si>
  <si>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</si>
  <si>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</si>
  <si>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</si>
  <si>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</si>
  <si>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</si>
  <si>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</si>
  <si>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</si>
  <si>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</si>
  <si>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</si>
  <si>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</si>
  <si>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</si>
  <si>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</si>
  <si>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</si>
  <si>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</si>
  <si>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</si>
  <si>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</si>
  <si>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</si>
  <si>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</si>
  <si>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</si>
  <si>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</si>
  <si>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</si>
  <si>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</si>
  <si>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</si>
  <si>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</si>
  <si>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</si>
  <si>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</si>
  <si>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</si>
  <si>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</si>
  <si>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</si>
  <si>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</si>
  <si>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</si>
  <si>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</si>
  <si>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</si>
  <si>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</si>
  <si>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</si>
  <si>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</si>
  <si>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</si>
  <si>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</si>
  <si>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</si>
  <si>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</si>
  <si>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</si>
  <si>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</si>
  <si>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</si>
  <si>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</si>
  <si>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</si>
  <si>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</si>
  <si>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</si>
  <si>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</si>
  <si>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</si>
  <si>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</si>
  <si>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</si>
  <si>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</si>
  <si>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</si>
  <si>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</si>
  <si>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</si>
  <si>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</si>
  <si>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</si>
  <si>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</si>
  <si>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</si>
  <si>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</si>
  <si>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</si>
  <si>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</si>
  <si>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</si>
  <si>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</si>
  <si>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</si>
  <si>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</si>
  <si>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</si>
  <si>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</si>
  <si>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</si>
  <si>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</si>
  <si>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</si>
  <si>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</si>
  <si>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</si>
  <si>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</si>
  <si>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</si>
  <si>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</si>
  <si>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</si>
  <si>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</si>
  <si>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</si>
  <si>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</si>
  <si>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</si>
  <si>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</si>
  <si>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</si>
  <si>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</si>
  <si>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</si>
  <si>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</si>
  <si>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</si>
  <si>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</si>
  <si>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</si>
  <si>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</si>
  <si>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</si>
  <si>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</si>
  <si>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</si>
  <si>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</si>
  <si>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</si>
  <si>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</si>
  <si>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</si>
  <si>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</si>
  <si>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</si>
  <si>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</si>
  <si>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</si>
  <si>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</si>
  <si>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</si>
  <si>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</si>
  <si>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</si>
  <si>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</si>
  <si>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</si>
  <si>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</si>
  <si>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</si>
  <si>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</si>
  <si>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</si>
  <si>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</si>
  <si>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</si>
  <si>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</si>
  <si>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</si>
  <si>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</si>
  <si>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</si>
  <si>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</si>
  <si>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</si>
  <si>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</si>
  <si>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</si>
  <si>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</si>
  <si>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</si>
  <si>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</si>
  <si>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</si>
  <si>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</si>
  <si>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</si>
  <si>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</si>
  <si>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</si>
  <si>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</si>
  <si>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</si>
  <si>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</si>
  <si>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</si>
  <si>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</si>
  <si>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</si>
  <si>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</si>
  <si>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</si>
  <si>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</si>
  <si>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</si>
  <si>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</si>
  <si>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</si>
  <si>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</si>
  <si>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</si>
  <si>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</si>
  <si>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</si>
  <si>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</si>
  <si>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</si>
  <si>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</si>
  <si>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</si>
  <si>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</si>
  <si>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</si>
  <si>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</si>
  <si>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</si>
  <si>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</si>
  <si>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</si>
  <si>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</si>
  <si>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</si>
  <si>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</si>
  <si>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</si>
  <si>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</si>
  <si>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</si>
  <si>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</si>
  <si>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</si>
  <si>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</si>
  <si>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</si>
  <si>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</si>
  <si>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</si>
  <si>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</si>
  <si>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</si>
  <si>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</si>
  <si>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</si>
  <si>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</si>
  <si>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</si>
  <si>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</si>
  <si>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</si>
  <si>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</si>
  <si>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</si>
  <si>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</si>
  <si>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</si>
  <si>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</si>
  <si>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</si>
  <si>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</si>
  <si>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</si>
  <si>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</si>
  <si>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</si>
  <si>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</si>
  <si>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</si>
  <si>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</si>
  <si>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</si>
  <si>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</si>
  <si>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</si>
  <si>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</si>
  <si>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</si>
  <si>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</si>
  <si>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</si>
  <si>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</si>
  <si>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</si>
  <si>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</si>
  <si>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</si>
  <si>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</si>
  <si>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</si>
  <si>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</si>
  <si>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</si>
  <si>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</si>
  <si>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</si>
  <si>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</si>
  <si>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</si>
  <si>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</si>
  <si>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</si>
  <si>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</si>
  <si>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</si>
  <si>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</si>
  <si>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</si>
  <si>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</si>
  <si>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</si>
  <si>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</si>
  <si>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</si>
  <si>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</si>
  <si>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</si>
  <si>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</si>
  <si>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</si>
  <si>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</si>
  <si>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</si>
  <si>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</si>
  <si>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</si>
  <si>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</si>
  <si>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</si>
  <si>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</si>
  <si>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</si>
  <si>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</si>
  <si>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</si>
  <si>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</si>
  <si>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</si>
  <si>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</si>
  <si>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</si>
  <si>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</si>
  <si>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</si>
  <si>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</si>
  <si>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</si>
  <si>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</si>
  <si>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</si>
  <si>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</si>
  <si>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</si>
  <si>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</si>
  <si>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</si>
  <si>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</si>
  <si>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</si>
  <si>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</si>
  <si>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</si>
  <si>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</si>
  <si>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</si>
  <si>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</si>
  <si>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</si>
  <si>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</si>
  <si>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</si>
  <si>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</si>
  <si>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</si>
  <si>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</si>
  <si>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</si>
  <si>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</si>
  <si>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</si>
  <si>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</si>
  <si>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</si>
  <si>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</si>
  <si>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</si>
  <si>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</si>
  <si>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</si>
  <si>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</si>
  <si>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</si>
  <si>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</si>
  <si>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</si>
  <si>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</si>
  <si>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</si>
  <si>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</si>
  <si>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</si>
  <si>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</si>
  <si>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</si>
  <si>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</si>
  <si>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</si>
  <si>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</si>
  <si>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</si>
  <si>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</si>
  <si>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</si>
  <si>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</si>
  <si>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</si>
  <si>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</si>
  <si>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</si>
  <si>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</si>
  <si>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</si>
  <si>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</si>
  <si>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</si>
  <si>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</si>
  <si>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</si>
  <si>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</si>
  <si>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</si>
  <si>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</si>
  <si>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</si>
  <si>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</si>
  <si>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</si>
  <si>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</si>
  <si>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</si>
  <si>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</si>
  <si>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</si>
  <si>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</si>
  <si>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</si>
  <si>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</si>
  <si>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</si>
  <si>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</si>
  <si>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</si>
  <si>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</si>
  <si>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</si>
  <si>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</si>
  <si>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</si>
  <si>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</si>
  <si>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</si>
  <si>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</si>
  <si>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</si>
  <si>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</si>
  <si>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</si>
  <si>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</si>
  <si>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</si>
  <si>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</si>
  <si>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</si>
  <si>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</si>
  <si>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</si>
  <si>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</si>
  <si>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</si>
  <si>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</si>
  <si>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</si>
  <si>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</si>
  <si>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</si>
  <si>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</si>
  <si>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</si>
  <si>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</si>
  <si>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</si>
  <si>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</si>
  <si>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</si>
  <si>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</si>
  <si>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</si>
  <si>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</si>
  <si>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</si>
  <si>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</si>
  <si>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</si>
  <si>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</si>
  <si>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</si>
  <si>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</si>
  <si>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</si>
  <si>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</si>
  <si>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</si>
  <si>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</si>
  <si>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</si>
  <si>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</si>
  <si>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</si>
  <si>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</si>
  <si>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</si>
  <si>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</si>
  <si>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</si>
  <si>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</si>
  <si>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</si>
  <si>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</si>
  <si>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</si>
  <si>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</si>
  <si>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</si>
  <si>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</si>
  <si>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</si>
  <si>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</si>
  <si>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</si>
  <si>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</si>
  <si>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</si>
  <si>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</si>
  <si>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</si>
  <si>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</si>
  <si>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</si>
  <si>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</si>
  <si>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</si>
  <si>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</si>
  <si>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</si>
  <si>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</si>
  <si>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</si>
  <si>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</si>
  <si>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</si>
  <si>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</si>
  <si>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</si>
  <si>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</si>
  <si>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</si>
  <si>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</si>
  <si>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</si>
  <si>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</si>
  <si>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</si>
  <si>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</si>
  <si>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</si>
  <si>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</si>
  <si>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</si>
  <si>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</si>
  <si>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</si>
  <si>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</si>
  <si>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</si>
  <si>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</si>
  <si>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</si>
  <si>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</si>
  <si>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</si>
  <si>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</si>
  <si>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</si>
  <si>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</si>
  <si>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</si>
  <si>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</si>
  <si>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</si>
  <si>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</si>
  <si>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</si>
  <si>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</si>
  <si>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</si>
  <si>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</si>
  <si>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</si>
  <si>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</si>
  <si>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</si>
  <si>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</si>
  <si>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</si>
  <si>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</si>
  <si>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</si>
  <si>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</si>
  <si>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</si>
  <si>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</si>
  <si>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</si>
  <si>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</si>
  <si>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</si>
  <si>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</si>
  <si>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</si>
  <si>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</si>
  <si>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</si>
  <si>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</si>
  <si>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</si>
  <si>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</si>
  <si>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</si>
  <si>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</si>
  <si>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</si>
  <si>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</si>
  <si>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</si>
  <si>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</si>
  <si>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</si>
  <si>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</si>
  <si>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</si>
  <si>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</si>
  <si>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</si>
  <si>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</si>
  <si>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</si>
  <si>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</si>
  <si>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</si>
  <si>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</si>
  <si>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</si>
  <si>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</si>
  <si>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</si>
  <si>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</si>
  <si>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</si>
  <si>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</si>
  <si>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</si>
  <si>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</si>
  <si>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</si>
  <si>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</si>
  <si>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</si>
  <si>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</si>
  <si>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</si>
  <si>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</si>
  <si>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</si>
  <si>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</si>
  <si>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</si>
  <si>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</si>
  <si>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</si>
  <si>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</si>
  <si>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</si>
  <si>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</si>
  <si>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</si>
  <si>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</si>
  <si>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</si>
  <si>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</si>
  <si>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</si>
  <si>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</si>
  <si>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</si>
  <si>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</si>
  <si>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</si>
  <si>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</si>
  <si>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</si>
  <si>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</si>
  <si>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</si>
  <si>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</si>
  <si>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</si>
  <si>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</si>
  <si>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</si>
  <si>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</si>
  <si>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</si>
  <si>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</si>
  <si>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</si>
  <si>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</si>
  <si>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</si>
  <si>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</si>
  <si>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</si>
  <si>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</si>
  <si>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</si>
  <si>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</si>
  <si>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</si>
  <si>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</si>
  <si>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</si>
  <si>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</si>
  <si>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</si>
  <si>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</si>
  <si>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</si>
  <si>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</si>
  <si>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</si>
  <si>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</si>
  <si>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</si>
  <si>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</si>
  <si>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</si>
  <si>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</si>
  <si>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</si>
  <si>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</si>
  <si>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</si>
  <si>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</si>
  <si>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</si>
  <si>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</si>
  <si>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</si>
  <si>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</si>
  <si>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</si>
  <si>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</si>
  <si>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</si>
  <si>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</si>
  <si>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</si>
  <si>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</si>
  <si>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</si>
  <si>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</si>
  <si>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</si>
  <si>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</si>
  <si>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</si>
  <si>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</si>
  <si>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</si>
  <si>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</si>
  <si>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</si>
  <si>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</si>
  <si>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</si>
  <si>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</si>
  <si>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</si>
  <si>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</si>
  <si>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</si>
  <si>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</si>
  <si>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</si>
  <si>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</si>
  <si>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</si>
  <si>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</si>
  <si>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</si>
  <si>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</si>
  <si>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</si>
  <si>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</si>
  <si>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</si>
  <si>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</si>
  <si>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</si>
  <si>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</si>
  <si>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</si>
  <si>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</si>
  <si>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</si>
  <si>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</si>
  <si>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</si>
  <si>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</si>
  <si>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</si>
  <si>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</si>
  <si>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</si>
  <si>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</si>
  <si>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</si>
  <si>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</si>
  <si>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</si>
  <si>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</si>
  <si>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</si>
  <si>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</si>
  <si>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</si>
  <si>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</si>
  <si>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</si>
  <si>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</si>
  <si>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</si>
  <si>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</si>
  <si>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</si>
  <si>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</si>
  <si>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</si>
  <si>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</si>
  <si>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</si>
  <si>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</si>
  <si>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</si>
  <si>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</si>
  <si>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</si>
  <si>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</si>
  <si>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</si>
  <si>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</si>
  <si>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</si>
  <si>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</si>
  <si>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</si>
  <si>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</si>
  <si>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</si>
  <si>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</si>
  <si>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</si>
  <si>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</si>
  <si>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</si>
  <si>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</si>
  <si>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</si>
  <si>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</si>
  <si>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</si>
  <si>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</si>
  <si>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</si>
  <si>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</si>
  <si>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</si>
  <si>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</si>
  <si>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</si>
  <si>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</si>
  <si>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</si>
  <si>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</si>
  <si>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</si>
  <si>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</si>
  <si>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</si>
  <si>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</si>
  <si>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</si>
  <si>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</si>
  <si>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</si>
  <si>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</si>
  <si>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</si>
  <si>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</si>
  <si>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</si>
  <si>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</si>
  <si>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</si>
  <si>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</si>
  <si>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</si>
  <si>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</si>
  <si>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</si>
  <si>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</si>
  <si>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</si>
  <si>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</si>
  <si>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</si>
  <si>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</si>
  <si>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</si>
  <si>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</si>
  <si>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</si>
  <si>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</si>
  <si>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</si>
  <si>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</si>
  <si>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</si>
  <si>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</si>
  <si>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</si>
  <si>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</si>
  <si>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</si>
  <si>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</si>
  <si>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</si>
  <si>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</si>
  <si>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</si>
  <si>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</si>
  <si>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</si>
  <si>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</si>
  <si>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</si>
  <si>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</si>
  <si>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</si>
  <si>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</si>
  <si>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</si>
  <si>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</si>
  <si>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</si>
  <si>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</si>
  <si>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</si>
  <si>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</si>
  <si>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</si>
  <si>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</si>
  <si>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</si>
  <si>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</si>
  <si>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</si>
  <si>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</si>
  <si>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</si>
  <si>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</si>
  <si>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</si>
  <si>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</si>
  <si>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</si>
  <si>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</si>
  <si>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</si>
  <si>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</si>
  <si>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</si>
  <si>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</si>
  <si>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</si>
  <si>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</si>
  <si>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</si>
  <si>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</si>
  <si>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</si>
  <si>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</si>
  <si>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</si>
  <si>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</si>
  <si>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</si>
  <si>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</si>
  <si>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</si>
  <si>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</si>
  <si>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</si>
  <si>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</si>
  <si>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</si>
  <si>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</si>
  <si>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</si>
  <si>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</si>
  <si>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</si>
  <si>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</si>
  <si>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</si>
  <si>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</si>
  <si>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</si>
  <si>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</si>
  <si>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</si>
  <si>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</si>
  <si>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</si>
  <si>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</si>
  <si>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</si>
  <si>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</si>
  <si>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</si>
  <si>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</si>
  <si>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</si>
  <si>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</si>
  <si>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</si>
  <si>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</si>
  <si>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</si>
  <si>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</si>
  <si>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</si>
  <si>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</si>
  <si>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</si>
  <si>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</si>
  <si>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</si>
  <si>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</si>
  <si>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</si>
  <si>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</si>
  <si>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</si>
  <si>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</si>
  <si>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</si>
  <si>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</si>
  <si>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</si>
  <si>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</si>
  <si>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</si>
  <si>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</si>
  <si>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</si>
  <si>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</si>
  <si>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</si>
  <si>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</si>
  <si>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</si>
  <si>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</si>
  <si>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</si>
  <si>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</si>
  <si>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</si>
  <si>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</si>
  <si>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</si>
  <si>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</si>
  <si>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</si>
  <si>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</si>
  <si>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</si>
  <si>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</si>
  <si>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</si>
  <si>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</si>
  <si>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</si>
  <si>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</si>
  <si>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</si>
  <si>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</si>
  <si>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</si>
  <si>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</si>
  <si>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</si>
  <si>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</si>
  <si>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</si>
  <si>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</si>
  <si>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</si>
  <si>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</si>
  <si>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</si>
  <si>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</si>
  <si>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</si>
  <si>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</si>
  <si>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</si>
  <si>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</si>
  <si>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</si>
  <si>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</si>
  <si>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</si>
  <si>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</si>
  <si>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</si>
  <si>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</si>
  <si>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</si>
  <si>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</si>
  <si>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</si>
  <si>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</si>
  <si>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</si>
  <si>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</si>
  <si>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</si>
  <si>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</si>
  <si>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</si>
  <si>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</si>
  <si>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</si>
  <si>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</si>
  <si>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</si>
  <si>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</si>
  <si>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</si>
  <si>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</si>
  <si>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</si>
  <si>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</si>
  <si>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</si>
  <si>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</si>
  <si>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</si>
  <si>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</si>
  <si>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</si>
  <si>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</si>
  <si>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</si>
  <si>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</si>
  <si>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</si>
  <si>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</si>
  <si>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</si>
  <si>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</si>
  <si>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</si>
  <si>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</si>
  <si>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</si>
  <si>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</si>
  <si>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</si>
  <si>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</si>
  <si>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</si>
  <si>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</si>
  <si>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</si>
  <si>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</si>
  <si>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</si>
  <si>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</si>
  <si>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</si>
  <si>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</si>
  <si>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</si>
  <si>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</si>
  <si>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</si>
  <si>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</si>
  <si>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</si>
  <si>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</si>
  <si>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</si>
  <si>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</si>
  <si>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</si>
  <si>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</si>
  <si>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</si>
  <si>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</si>
  <si>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</si>
  <si>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</si>
  <si>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</si>
  <si>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</si>
  <si>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</si>
  <si>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</si>
  <si>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</si>
  <si>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</si>
  <si>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</si>
  <si>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</si>
  <si>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</si>
  <si>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</si>
  <si>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</si>
  <si>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</si>
  <si>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</si>
  <si>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</si>
  <si>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</si>
  <si>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</si>
  <si>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</si>
  <si>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</si>
  <si>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</si>
  <si>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</si>
  <si>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</si>
  <si>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</si>
  <si>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</si>
  <si>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</si>
  <si>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</si>
  <si>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</si>
  <si>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</si>
  <si>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</si>
  <si>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</si>
  <si>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</si>
  <si>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</si>
  <si>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</si>
  <si>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</si>
  <si>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</si>
  <si>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</si>
  <si>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</si>
  <si>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</si>
  <si>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</si>
  <si>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</si>
  <si>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</si>
  <si>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</si>
  <si>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</si>
  <si>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</si>
  <si>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</si>
  <si>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</si>
  <si>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</si>
  <si>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</si>
  <si>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</si>
  <si>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</si>
  <si>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</si>
  <si>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</si>
  <si>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</si>
  <si>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</si>
  <si>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</si>
  <si>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</si>
  <si>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</si>
  <si>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</si>
  <si>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</si>
  <si>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</si>
  <si>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</si>
  <si>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</si>
  <si>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</si>
  <si>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</si>
  <si>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</si>
  <si>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</si>
  <si>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</si>
  <si>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</si>
  <si>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</si>
  <si>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</si>
  <si>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</si>
  <si>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</si>
  <si>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</si>
  <si>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</si>
  <si>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</si>
  <si>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</si>
  <si>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</si>
  <si>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</si>
  <si>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</si>
  <si>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</si>
  <si>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</si>
  <si>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</si>
  <si>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</si>
  <si>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</si>
  <si>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</si>
  <si>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</si>
  <si>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</si>
  <si>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</si>
  <si>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</si>
  <si>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</si>
  <si>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</si>
  <si>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</si>
  <si>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</si>
  <si>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</si>
  <si>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</si>
  <si>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</si>
  <si>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</si>
  <si>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</si>
  <si>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</si>
  <si>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</si>
  <si>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</si>
  <si>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</si>
  <si>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</si>
  <si>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</si>
  <si>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</si>
  <si>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</si>
  <si>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</si>
  <si>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</si>
  <si>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</si>
  <si>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</si>
  <si>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</si>
  <si>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</si>
  <si>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</si>
  <si>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</si>
  <si>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</si>
  <si>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</si>
  <si>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</si>
  <si>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</si>
  <si>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</si>
  <si>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</si>
  <si>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</si>
  <si>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</si>
  <si>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</si>
  <si>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</si>
  <si>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</si>
  <si>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</si>
  <si>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</si>
  <si>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</si>
  <si>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</si>
  <si>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</si>
  <si>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</si>
  <si>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</si>
  <si>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</si>
  <si>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</si>
  <si>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</si>
  <si>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</si>
  <si>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</si>
  <si>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</si>
  <si>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</si>
  <si>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</si>
  <si>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</si>
  <si>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</si>
  <si>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</si>
  <si>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</si>
  <si>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</si>
  <si>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</si>
  <si>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</si>
  <si>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</si>
  <si>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</si>
  <si>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</si>
  <si>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</si>
  <si>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</si>
  <si>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</si>
  <si>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</si>
  <si>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</si>
  <si>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</si>
  <si>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</si>
  <si>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</si>
  <si>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</si>
  <si>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</si>
  <si>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</si>
  <si>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</si>
  <si>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</si>
  <si>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</si>
  <si>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</si>
  <si>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</si>
  <si>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</si>
  <si>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</si>
  <si>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</si>
  <si>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</si>
  <si>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</si>
  <si>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</si>
  <si>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</si>
  <si>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</si>
  <si>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</si>
  <si>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</si>
  <si>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</si>
  <si>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</si>
  <si>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</si>
  <si>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</si>
  <si>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</si>
  <si>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</si>
  <si>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</si>
  <si>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</si>
  <si>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</si>
  <si>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</si>
  <si>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</si>
  <si>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</si>
  <si>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</si>
  <si>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</si>
  <si>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</si>
  <si>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</si>
  <si>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</si>
  <si>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</si>
  <si>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</si>
  <si>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</si>
  <si>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</si>
  <si>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</si>
  <si>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</si>
  <si>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</si>
  <si>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</si>
  <si>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</si>
  <si>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</si>
  <si>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</si>
  <si>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</si>
  <si>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</si>
  <si>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</si>
  <si>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</si>
  <si>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</si>
  <si>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</si>
  <si>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</si>
  <si>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</si>
  <si>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</si>
  <si>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</si>
  <si>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</si>
  <si>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</si>
  <si>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</si>
  <si>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</si>
  <si>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</si>
  <si>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</si>
  <si>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</si>
  <si>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</si>
  <si>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</si>
  <si>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</si>
  <si>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</si>
  <si>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</si>
  <si>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</si>
  <si>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</si>
  <si>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</si>
  <si>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</si>
  <si>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</si>
  <si>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</si>
  <si>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</si>
  <si>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</si>
  <si>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</si>
  <si>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</si>
  <si>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</si>
  <si>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</si>
  <si>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</si>
  <si>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</si>
  <si>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</si>
  <si>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</si>
  <si>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</si>
  <si>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</si>
  <si>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</si>
  <si>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</si>
  <si>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</si>
  <si>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</si>
  <si>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</si>
  <si>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</si>
  <si>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</si>
  <si>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</si>
  <si>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</si>
  <si>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</si>
  <si>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</si>
  <si>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</si>
  <si>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</si>
  <si>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</si>
  <si>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</si>
  <si>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</si>
  <si>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</si>
  <si>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</si>
  <si>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</si>
  <si>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</si>
  <si>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</si>
  <si>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</si>
  <si>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</si>
  <si>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</si>
  <si>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</si>
  <si>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</si>
  <si>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</si>
  <si>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</si>
  <si>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</si>
  <si>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</si>
  <si>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</si>
  <si>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</si>
  <si>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</si>
  <si>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</si>
  <si>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</si>
  <si>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</si>
  <si>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</si>
  <si>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</si>
  <si>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</si>
  <si>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</si>
  <si>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</si>
  <si>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</si>
  <si>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</si>
  <si>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</si>
  <si>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</si>
  <si>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</si>
  <si>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</si>
  <si>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</si>
  <si>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</si>
  <si>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</si>
  <si>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</si>
  <si>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</si>
  <si>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</si>
  <si>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</si>
  <si>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</si>
  <si>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</si>
  <si>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</si>
  <si>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</si>
  <si>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</si>
  <si>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</si>
  <si>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</si>
  <si>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</si>
  <si>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</si>
  <si>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</si>
  <si>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</si>
  <si>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</si>
  <si>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</si>
  <si>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</si>
  <si>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</si>
  <si>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</si>
  <si>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</si>
  <si>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</si>
  <si>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</si>
  <si>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</si>
  <si>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</si>
  <si>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</si>
  <si>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</si>
  <si>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</si>
  <si>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</si>
  <si>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</si>
  <si>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</si>
  <si>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</si>
  <si>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</si>
  <si>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</si>
  <si>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</si>
  <si>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</si>
  <si>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</si>
  <si>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</si>
  <si>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</si>
  <si>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</si>
  <si>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</si>
  <si>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</si>
  <si>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</si>
  <si>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</si>
  <si>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</si>
  <si>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</si>
  <si>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</si>
  <si>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</si>
  <si>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</si>
  <si>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</si>
  <si>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</si>
  <si>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</si>
  <si>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</si>
  <si>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</si>
  <si>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</si>
  <si>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</si>
  <si>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</si>
  <si>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</si>
  <si>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</si>
  <si>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</si>
  <si>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</si>
  <si>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</si>
  <si>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</si>
  <si>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</si>
  <si>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</si>
  <si>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</si>
  <si>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</si>
  <si>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</si>
  <si>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</si>
  <si>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</si>
  <si>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</si>
  <si>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</si>
  <si>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</si>
  <si>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</si>
  <si>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</si>
  <si>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</si>
  <si>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</si>
  <si>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</si>
  <si>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</si>
  <si>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</si>
  <si>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</si>
  <si>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</si>
  <si>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</si>
  <si>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</si>
  <si>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</si>
  <si>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</si>
  <si>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</si>
  <si>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</si>
  <si>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</si>
  <si>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</si>
  <si>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</si>
  <si>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</si>
  <si>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</si>
  <si>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</si>
  <si>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</si>
  <si>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</si>
  <si>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</si>
  <si>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</si>
  <si>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</si>
  <si>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</si>
  <si>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</si>
  <si>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</si>
  <si>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</si>
  <si>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</si>
  <si>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</si>
  <si>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</si>
  <si>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</si>
  <si>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</si>
  <si>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</si>
  <si>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</si>
  <si>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</si>
  <si>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</si>
  <si>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</si>
  <si>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</si>
  <si>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</si>
  <si>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</si>
  <si>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</si>
  <si>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</si>
  <si>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</si>
  <si>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</si>
  <si>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</si>
  <si>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</si>
  <si>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</si>
  <si>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</si>
  <si>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</si>
  <si>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</si>
  <si>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</si>
  <si>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</si>
  <si>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</si>
  <si>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</si>
  <si>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</si>
  <si>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</si>
  <si>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</si>
  <si>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</si>
  <si>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</si>
  <si>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</si>
  <si>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</si>
  <si>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</si>
  <si>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</si>
  <si>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</si>
  <si>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</si>
  <si>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</si>
  <si>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</si>
  <si>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</si>
  <si>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</si>
  <si>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</si>
  <si>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</si>
  <si>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</si>
  <si>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</si>
  <si>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</si>
  <si>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</si>
  <si>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</si>
  <si>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</si>
  <si>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</si>
  <si>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</si>
  <si>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</si>
  <si>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</si>
  <si>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</si>
  <si>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</si>
  <si>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</si>
  <si>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</si>
  <si>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</si>
  <si>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</si>
  <si>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</si>
  <si>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</si>
  <si>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</si>
  <si>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</si>
  <si>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</si>
  <si>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</si>
  <si>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</si>
  <si>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</si>
  <si>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</si>
  <si>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</si>
  <si>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</si>
  <si>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</si>
  <si>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</si>
  <si>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</si>
  <si>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</si>
  <si>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</si>
  <si>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</si>
  <si>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</si>
  <si>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</si>
  <si>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</si>
  <si>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</si>
  <si>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</si>
  <si>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</si>
  <si>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</si>
  <si>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</si>
  <si>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</si>
  <si>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</si>
  <si>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</si>
  <si>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</si>
  <si>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</si>
  <si>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</si>
  <si>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</si>
  <si>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</si>
  <si>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</si>
  <si>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</si>
  <si>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</si>
  <si>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</si>
  <si>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</si>
  <si>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</si>
  <si>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</si>
  <si>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</si>
  <si>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</si>
  <si>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</si>
  <si>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</si>
  <si>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</si>
  <si>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</si>
  <si>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</si>
  <si>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</si>
  <si>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</si>
  <si>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</si>
  <si>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</si>
  <si>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</si>
  <si>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</si>
  <si>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</si>
  <si>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</si>
  <si>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</si>
  <si>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</si>
  <si>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</si>
  <si>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</si>
  <si>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</si>
  <si>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</si>
  <si>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</si>
  <si>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</si>
  <si>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</si>
  <si>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</si>
  <si>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</si>
  <si>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</si>
  <si>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</si>
  <si>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</si>
  <si>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</si>
  <si>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</si>
  <si>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</si>
  <si>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</si>
  <si>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</si>
  <si>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</si>
  <si>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</si>
  <si>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</si>
  <si>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</si>
  <si>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</si>
  <si>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</si>
  <si>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</si>
  <si>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</si>
  <si>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</si>
  <si>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</si>
  <si>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</si>
  <si>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</si>
  <si>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</si>
  <si>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</si>
  <si>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</si>
  <si>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</si>
  <si>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</si>
  <si>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</si>
  <si>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</si>
  <si>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</si>
  <si>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</si>
  <si>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</si>
  <si>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</si>
  <si>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</si>
  <si>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</si>
  <si>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</si>
  <si>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</si>
  <si>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</si>
  <si>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</si>
  <si>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</si>
  <si>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</si>
  <si>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</si>
  <si>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</si>
  <si>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</si>
  <si>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</si>
  <si>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</si>
  <si>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</si>
  <si>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</si>
  <si>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</si>
  <si>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</si>
  <si>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</si>
  <si>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</si>
  <si>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</si>
  <si>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</si>
  <si>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</si>
  <si>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</si>
  <si>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</si>
  <si>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</si>
  <si>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</si>
  <si>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</si>
  <si>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</si>
  <si>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</si>
  <si>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</si>
  <si>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</si>
  <si>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</si>
  <si>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</si>
  <si>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</si>
  <si>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</si>
  <si>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</si>
  <si>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</si>
  <si>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</si>
  <si>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</si>
  <si>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</si>
  <si>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</si>
  <si>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</si>
  <si>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</si>
  <si>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</si>
  <si>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</si>
  <si>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</si>
  <si>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</si>
  <si>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</si>
  <si>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</si>
  <si>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</si>
  <si>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</si>
  <si>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</si>
  <si>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</si>
  <si>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</si>
  <si>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</si>
  <si>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</si>
  <si>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</si>
  <si>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</si>
  <si>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</si>
  <si>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</si>
  <si>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</si>
  <si>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</si>
  <si>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</si>
  <si>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</si>
  <si>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</si>
  <si>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</si>
  <si>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</si>
  <si>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</si>
  <si>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</si>
  <si>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</si>
  <si>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</si>
  <si>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</si>
  <si>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</si>
  <si>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</si>
  <si>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</si>
  <si>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</si>
  <si>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</si>
  <si>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</si>
  <si>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</si>
  <si>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</si>
  <si>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</si>
  <si>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</si>
  <si>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</si>
  <si>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</si>
  <si>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</si>
  <si>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</si>
  <si>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</si>
  <si>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</si>
  <si>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</si>
  <si>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</si>
  <si>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</si>
  <si>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</si>
  <si>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</si>
  <si>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</si>
  <si>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</si>
  <si>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</si>
  <si>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</si>
  <si>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</si>
  <si>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</si>
  <si>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</si>
  <si>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</si>
  <si>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</si>
  <si>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</si>
  <si>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</si>
  <si>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</si>
  <si>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</si>
  <si>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</si>
  <si>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</si>
  <si>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</si>
  <si>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</si>
  <si>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</si>
  <si>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</si>
  <si>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</si>
  <si>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</si>
  <si>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</si>
  <si>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</si>
  <si>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</si>
  <si>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</si>
  <si>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</si>
  <si>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</si>
  <si>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</si>
  <si>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</si>
  <si>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</si>
  <si>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</si>
  <si>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</si>
  <si>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</si>
  <si>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</si>
  <si>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</si>
  <si>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</si>
  <si>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</si>
  <si>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</si>
  <si>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</si>
  <si>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</si>
  <si>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</si>
  <si>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</si>
  <si>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</si>
  <si>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</si>
  <si>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</si>
  <si>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</si>
  <si>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</si>
  <si>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</si>
  <si>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</si>
  <si>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</si>
  <si>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</si>
  <si>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</si>
  <si>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</si>
  <si>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</si>
  <si>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</si>
  <si>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</si>
  <si>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</si>
  <si>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</si>
  <si>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</si>
  <si>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</si>
  <si>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</si>
  <si>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</si>
  <si>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</si>
  <si>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</si>
  <si>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</si>
  <si>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</si>
  <si>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</si>
  <si>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</si>
  <si>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</si>
  <si>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</si>
  <si>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</si>
  <si>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</si>
  <si>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</si>
  <si>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</si>
  <si>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</si>
  <si>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</si>
  <si>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</si>
  <si>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</si>
  <si>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</si>
  <si>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</si>
  <si>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</si>
  <si>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</si>
  <si>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</si>
  <si>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</si>
  <si>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</si>
  <si>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</si>
  <si>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</si>
  <si>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</si>
  <si>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</si>
  <si>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</si>
  <si>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</si>
  <si>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</si>
  <si>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</si>
  <si>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</si>
  <si>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</si>
  <si>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</si>
  <si>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</si>
  <si>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</si>
  <si>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</si>
  <si>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</si>
  <si>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</si>
  <si>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</si>
  <si>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</si>
  <si>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</si>
  <si>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</si>
  <si>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</si>
  <si>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</si>
  <si>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</si>
  <si>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</si>
  <si>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</si>
  <si>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</si>
  <si>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</si>
  <si>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</si>
  <si>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</si>
  <si>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</si>
  <si>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</si>
  <si>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</si>
  <si>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</si>
  <si>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</si>
  <si>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</si>
  <si>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</si>
  <si>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</si>
  <si>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</si>
  <si>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</si>
  <si>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</si>
  <si>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</si>
  <si>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</si>
  <si>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</si>
  <si>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</si>
  <si>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</si>
  <si>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</si>
  <si>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</si>
  <si>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</si>
  <si>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</si>
  <si>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</si>
  <si>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</si>
  <si>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</si>
  <si>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</si>
  <si>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</si>
  <si>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</si>
  <si>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</si>
  <si>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</si>
  <si>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</si>
  <si>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</si>
  <si>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</si>
  <si>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</si>
  <si>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</si>
  <si>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</si>
  <si>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</si>
  <si>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</si>
  <si>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</si>
  <si>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</si>
  <si>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</si>
  <si>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</si>
  <si>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</si>
  <si>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</si>
  <si>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</si>
  <si>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</si>
  <si>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</si>
  <si>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</si>
  <si>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</si>
  <si>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</si>
  <si>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</si>
  <si>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</si>
  <si>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</si>
  <si>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</si>
  <si>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</si>
  <si>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</si>
  <si>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</si>
  <si>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</si>
  <si>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</si>
  <si>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</si>
  <si>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</si>
  <si>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</si>
  <si>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</si>
  <si>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</si>
  <si>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</si>
  <si>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</si>
  <si>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</si>
  <si>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</si>
  <si>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</si>
  <si>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</si>
  <si>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</si>
  <si>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</si>
  <si>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</si>
  <si>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</si>
  <si>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</si>
  <si>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</si>
  <si>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</si>
  <si>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</si>
  <si>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</si>
  <si>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</si>
  <si>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</si>
  <si>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</si>
  <si>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</si>
  <si>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</si>
  <si>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</si>
  <si>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</si>
  <si>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</si>
  <si>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</si>
  <si>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</si>
  <si>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</si>
  <si>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</si>
  <si>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</si>
  <si>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</si>
  <si>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</si>
  <si>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</si>
  <si>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</si>
  <si>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</si>
  <si>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</si>
  <si>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</si>
  <si>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</si>
  <si>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</si>
  <si>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</si>
  <si>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</si>
  <si>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</si>
  <si>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</si>
  <si>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</si>
  <si>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</si>
  <si>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</si>
  <si>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</si>
  <si>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</si>
  <si>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</si>
  <si>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</si>
  <si>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</si>
  <si>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</si>
  <si>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</si>
  <si>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</si>
  <si>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</si>
  <si>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</si>
  <si>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</si>
  <si>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</si>
  <si>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</si>
  <si>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</si>
  <si>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</si>
  <si>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</si>
  <si>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</si>
  <si>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</si>
  <si>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</si>
  <si>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</si>
  <si>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</si>
  <si>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</si>
  <si>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</si>
  <si>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</si>
  <si>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</si>
  <si>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</si>
  <si>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</si>
  <si>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</si>
  <si>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</si>
  <si>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</si>
  <si>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</si>
  <si>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</si>
  <si>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</si>
  <si>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</si>
  <si>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</si>
  <si>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</si>
  <si>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</si>
  <si>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</si>
  <si>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</si>
  <si>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</si>
  <si>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</si>
  <si>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</si>
  <si>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</si>
  <si>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</si>
  <si>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</si>
  <si>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</si>
  <si>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</si>
  <si>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</si>
  <si>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</si>
  <si>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</si>
  <si>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</si>
  <si>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</si>
  <si>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</si>
  <si>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</si>
  <si>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</si>
  <si>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</si>
  <si>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</si>
  <si>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</si>
  <si>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</si>
  <si>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</si>
  <si>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</si>
  <si>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</si>
  <si>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</si>
  <si>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</si>
  <si>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</si>
  <si>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</si>
  <si>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</si>
  <si>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</si>
  <si>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</si>
  <si>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</si>
  <si>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</si>
  <si>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</si>
  <si>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</si>
  <si>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</si>
  <si>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</si>
  <si>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</si>
  <si>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</si>
  <si>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</si>
  <si>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</si>
  <si>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</si>
  <si>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</si>
  <si>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</si>
  <si>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</si>
  <si>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</si>
  <si>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</si>
  <si>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</si>
  <si>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</si>
  <si>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</si>
  <si>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</si>
  <si>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</si>
  <si>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</si>
  <si>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</si>
  <si>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</si>
  <si>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</si>
  <si>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</si>
  <si>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</si>
  <si>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</si>
  <si>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</si>
  <si>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</si>
  <si>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</si>
  <si>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</si>
  <si>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</si>
  <si>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</si>
  <si>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</si>
  <si>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</si>
  <si>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</si>
  <si>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</si>
  <si>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</si>
  <si>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</si>
  <si>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</si>
  <si>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</si>
  <si>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</si>
  <si>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</si>
  <si>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</si>
  <si>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</si>
  <si>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</si>
  <si>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</si>
  <si>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</si>
  <si>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</si>
  <si>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</si>
  <si>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</si>
  <si>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</si>
  <si>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</si>
  <si>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</si>
  <si>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</si>
  <si>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</si>
  <si>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</si>
  <si>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</si>
  <si>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</si>
  <si>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</si>
  <si>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</si>
  <si>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</si>
  <si>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</si>
  <si>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</si>
  <si>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</si>
  <si>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</si>
  <si>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</si>
  <si>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</si>
  <si>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</si>
  <si>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</si>
  <si>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</si>
  <si>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</si>
  <si>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</si>
  <si>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</si>
  <si>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</si>
  <si>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</si>
  <si>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</si>
  <si>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</si>
  <si>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</si>
  <si>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</si>
  <si>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</si>
  <si>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</si>
  <si>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</si>
  <si>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</si>
  <si>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</si>
  <si>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</si>
  <si>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</si>
  <si>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</si>
  <si>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</si>
  <si>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</si>
  <si>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</si>
  <si>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</si>
  <si>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</si>
  <si>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</si>
  <si>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</si>
  <si>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</si>
  <si>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</si>
  <si>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</si>
  <si>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</si>
  <si>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</si>
  <si>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</si>
  <si>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</si>
  <si>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</si>
  <si>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</si>
  <si>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</si>
  <si>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</si>
  <si>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</si>
  <si>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</si>
  <si>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</si>
  <si>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</si>
  <si>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</si>
  <si>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</si>
  <si>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</si>
  <si>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</si>
  <si>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</si>
  <si>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</si>
  <si>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</si>
  <si>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</si>
  <si>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</si>
  <si>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</si>
  <si>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</si>
  <si>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</si>
  <si>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</si>
  <si>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</si>
  <si>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</si>
  <si>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</si>
  <si>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</si>
  <si>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</si>
  <si>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</si>
  <si>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</si>
  <si>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</si>
  <si>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</si>
  <si>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</si>
  <si>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</si>
  <si>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</si>
  <si>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</si>
  <si>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</si>
  <si>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</si>
  <si>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</si>
  <si>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</si>
  <si>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</si>
  <si>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</si>
  <si>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</si>
  <si>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</si>
  <si>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</si>
  <si>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</si>
  <si>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</si>
  <si>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</si>
  <si>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</si>
  <si>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</si>
  <si>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</si>
  <si>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</si>
  <si>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</si>
  <si>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</si>
  <si>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</si>
  <si>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</si>
  <si>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</si>
  <si>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</si>
  <si>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</si>
  <si>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</si>
  <si>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</si>
  <si>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</si>
  <si>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</si>
  <si>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</si>
  <si>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</si>
  <si>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</si>
  <si>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</si>
  <si>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</si>
  <si>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</si>
  <si>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</si>
  <si>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</si>
  <si>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</si>
  <si>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</si>
  <si>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</si>
  <si>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</si>
  <si>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</si>
  <si>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</si>
  <si>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</si>
  <si>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</si>
  <si>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</si>
  <si>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</si>
  <si>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</si>
  <si>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</si>
  <si>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</si>
  <si>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</si>
  <si>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</si>
  <si>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</si>
  <si>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</si>
  <si>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</si>
  <si>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</si>
  <si>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</si>
  <si>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</si>
  <si>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</si>
  <si>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</si>
  <si>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</si>
  <si>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</si>
  <si>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</si>
  <si>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</si>
  <si>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</si>
  <si>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</si>
  <si>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</si>
  <si>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</si>
  <si>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</si>
  <si>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</si>
  <si>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</si>
  <si>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</si>
  <si>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</si>
  <si>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</si>
  <si>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</si>
  <si>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</si>
  <si>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</si>
  <si>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</si>
  <si>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</si>
  <si>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</si>
  <si>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</si>
  <si>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</si>
  <si>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</si>
  <si>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</si>
  <si>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</si>
  <si>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</si>
  <si>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</si>
  <si>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</si>
  <si>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</si>
  <si>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</si>
  <si>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</si>
  <si>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</si>
  <si>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</si>
  <si>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</si>
  <si>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</si>
  <si>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</si>
  <si>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</si>
  <si>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</si>
  <si>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</si>
  <si>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</si>
  <si>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</si>
  <si>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</si>
  <si>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</si>
  <si>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</si>
  <si>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</si>
  <si>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</si>
  <si>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</si>
  <si>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</si>
  <si>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</si>
  <si>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</si>
  <si>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</si>
  <si>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</si>
  <si>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</si>
  <si>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</si>
  <si>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</si>
  <si>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</si>
  <si>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</si>
  <si>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</si>
  <si>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</si>
  <si>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</si>
  <si>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</si>
  <si>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</si>
  <si>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</si>
  <si>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</si>
  <si>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</si>
  <si>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</si>
  <si>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</si>
  <si>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</si>
  <si>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</si>
  <si>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</si>
  <si>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</si>
  <si>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</si>
  <si>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</si>
  <si>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</si>
  <si>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</si>
  <si>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</si>
  <si>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</si>
  <si>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</si>
  <si>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</si>
  <si>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</si>
  <si>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</si>
  <si>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</si>
  <si>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</si>
  <si>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</si>
  <si>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</si>
  <si>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</si>
  <si>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</si>
  <si>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</si>
  <si>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</si>
  <si>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</si>
  <si>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</si>
  <si>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</si>
  <si>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</si>
  <si>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</si>
  <si>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</si>
  <si>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</si>
  <si>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</si>
  <si>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</si>
  <si>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</si>
  <si>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</si>
  <si>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</si>
  <si>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</si>
  <si>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</si>
  <si>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</si>
  <si>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</si>
  <si>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</si>
  <si>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</si>
  <si>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</si>
  <si>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</si>
  <si>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</si>
  <si>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</si>
  <si>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</si>
  <si>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</si>
  <si>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</si>
  <si>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</si>
  <si>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</si>
  <si>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</si>
  <si>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</si>
  <si>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</si>
  <si>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</si>
  <si>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</si>
  <si>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</si>
  <si>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</si>
  <si>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</si>
  <si>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</si>
  <si>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</si>
  <si>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</si>
  <si>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</si>
  <si>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</si>
  <si>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</si>
  <si>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</si>
  <si>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</si>
  <si>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</si>
  <si>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</si>
  <si>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</si>
  <si>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</si>
  <si>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</si>
  <si>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</si>
  <si>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</si>
  <si>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</si>
  <si>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</si>
  <si>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</si>
  <si>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</si>
  <si>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</si>
  <si>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</si>
  <si>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</si>
  <si>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</si>
  <si>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</si>
  <si>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</si>
  <si>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</si>
  <si>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</si>
  <si>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</si>
  <si>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</si>
  <si>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</si>
  <si>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</si>
  <si>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</si>
  <si>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</si>
  <si>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</si>
  <si>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</si>
  <si>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</si>
  <si>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</si>
  <si>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</si>
  <si>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</si>
  <si>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</si>
  <si>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</si>
  <si>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</si>
  <si>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</si>
  <si>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</si>
  <si>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</si>
  <si>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</si>
  <si>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</si>
  <si>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</si>
  <si>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</si>
  <si>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</si>
  <si>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</si>
  <si>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</si>
  <si>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</si>
  <si>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</si>
  <si>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</si>
  <si>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</si>
  <si>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</si>
  <si>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</si>
  <si>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</si>
  <si>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</si>
  <si>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</si>
  <si>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</si>
  <si>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</si>
  <si>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</si>
  <si>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</si>
  <si>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</si>
  <si>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</si>
  <si>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</si>
  <si>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</si>
  <si>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</si>
  <si>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</si>
  <si>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</si>
  <si>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</si>
  <si>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</si>
  <si>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</si>
  <si>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</si>
  <si>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</si>
  <si>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</si>
  <si>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</si>
  <si>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</si>
  <si>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</si>
  <si>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</si>
  <si>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</si>
  <si>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</si>
  <si>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</si>
  <si>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</si>
  <si>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</si>
  <si>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</si>
  <si>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</si>
  <si>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</si>
  <si>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</si>
  <si>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</si>
  <si>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</si>
  <si>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</si>
  <si>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</si>
  <si>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</si>
  <si>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</si>
  <si>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</si>
  <si>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</si>
  <si>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</si>
  <si>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</si>
  <si>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</si>
  <si>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</si>
  <si>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</si>
  <si>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</si>
  <si>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</si>
  <si>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</si>
  <si>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</si>
  <si>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</si>
  <si>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</si>
  <si>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</si>
  <si>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</si>
  <si>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</si>
  <si>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</si>
  <si>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</si>
  <si>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</si>
  <si>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</si>
  <si>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</si>
  <si>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</si>
  <si>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</si>
  <si>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</si>
  <si>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</si>
  <si>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</si>
  <si>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</si>
  <si>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</si>
  <si>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</si>
  <si>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</si>
  <si>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</si>
  <si>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</si>
  <si>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</si>
  <si>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</si>
  <si>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</si>
  <si>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</si>
  <si>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</si>
  <si>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</si>
  <si>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</si>
  <si>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</si>
  <si>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</si>
  <si>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</si>
  <si>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</si>
  <si>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</si>
  <si>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</si>
  <si>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</si>
  <si>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</si>
  <si>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</si>
  <si>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</si>
  <si>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</si>
  <si>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</si>
  <si>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</si>
  <si>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</si>
  <si>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</si>
  <si>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</si>
  <si>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</si>
  <si>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</si>
  <si>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</si>
  <si>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</si>
  <si>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</si>
  <si>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</si>
  <si>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</si>
  <si>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</si>
  <si>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</si>
  <si>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</si>
  <si>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</si>
  <si>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</si>
  <si>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</si>
  <si>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</si>
  <si>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</si>
  <si>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</si>
  <si>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</si>
  <si>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</si>
  <si>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</si>
  <si>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</si>
  <si>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</si>
  <si>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</si>
  <si>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</si>
  <si>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</si>
  <si>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</si>
  <si>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</si>
  <si>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</si>
  <si>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</si>
  <si>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</si>
  <si>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</si>
  <si>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</si>
  <si>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</si>
  <si>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</si>
  <si>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</si>
  <si>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</si>
  <si>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</si>
  <si>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</si>
  <si>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</si>
  <si>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</si>
  <si>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</si>
  <si>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</si>
  <si>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</si>
  <si>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</si>
  <si>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</si>
  <si>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</si>
  <si>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</si>
  <si>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</si>
  <si>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</si>
  <si>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</si>
  <si>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</si>
  <si>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</si>
  <si>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</si>
  <si>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</si>
  <si>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</si>
  <si>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</si>
  <si>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</si>
  <si>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</si>
  <si>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</si>
  <si>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</si>
  <si>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</si>
  <si>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</si>
  <si>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</si>
  <si>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</si>
  <si>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</si>
  <si>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</si>
  <si>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</si>
  <si>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</si>
  <si>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</si>
  <si>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</si>
  <si>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</si>
  <si>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</si>
  <si>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</si>
  <si>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</si>
  <si>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</si>
  <si>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</si>
  <si>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</si>
  <si>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</si>
  <si>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</si>
  <si>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</si>
  <si>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</si>
  <si>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</si>
  <si>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</si>
  <si>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</si>
  <si>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</si>
  <si>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</si>
  <si>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</si>
  <si>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</si>
  <si>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</si>
  <si>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</si>
  <si>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</si>
  <si>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</si>
  <si>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</si>
  <si>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</si>
  <si>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</si>
  <si>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</si>
  <si>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</si>
  <si>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</si>
  <si>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</si>
  <si>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</si>
  <si>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</si>
  <si>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</si>
  <si>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</si>
  <si>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</si>
  <si>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</si>
  <si>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</si>
  <si>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</si>
  <si>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</si>
  <si>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</si>
  <si>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</si>
  <si>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</si>
  <si>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</si>
  <si>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</si>
  <si>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</si>
  <si>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</si>
  <si>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</si>
  <si>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</si>
  <si>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</si>
  <si>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</si>
  <si>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</si>
  <si>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</si>
  <si>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</si>
  <si>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</si>
  <si>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</si>
  <si>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</si>
  <si>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</si>
  <si>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</si>
  <si>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</si>
  <si>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</si>
  <si>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</si>
  <si>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</si>
  <si>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</si>
  <si>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</si>
  <si>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PCM-20251029-00002866</t>
  </si>
  <si>
    <t>EM team on the way need 30 min</t>
  </si>
  <si>
    <t>PCM-20251029-00002814</t>
  </si>
  <si>
    <t>EM team at site checking</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</si>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</sst>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296.99218541666778</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0.37325023148150649</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45959.940611342594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45959.940611342594</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45959.940611342594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45959.940611342594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45959.940611342594</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45959.940611342594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45959.940611342594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45959.940611342594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45959.940611342594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45959.940611342594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45959.940611342594</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45959.940611342594</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45959.940611342594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45959.940611342594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45959.940611342594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45959.940611342594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45959.940611342594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45959.940611342594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45959.940611342594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45959.940611342594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45959.940611342594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45959.940611342594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45959.940611342594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45959.940611342594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45959.940611342594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45959.940611342594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45959.940611342594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45959.940611342594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45959.940611342594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45959.940611342594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45959.940611342594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45959.940611342594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45959.940611342594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45959.940611342594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45959.940611342594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45959.940611342594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45959.940611342594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45959.940611342594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45959.940611342594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45959.940611342594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45959.940611342594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45959.940611342594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45959.940611342594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45959.940611342594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45959.940611342594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45959.940611342594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45959.940611342594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45959.940611342594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45959.940611342594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45959.940611342594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45959.940611342594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45959.940611342594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45959.940611342594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45959.940611342594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45959.940611342594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45959.940611342594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45959.940611342594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45959.940611342594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45959.940611342594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45959.940611342594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45959.940611342594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45959.940611342594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45959.940611342594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45959.940611342594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45959.940611342594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45959.940611342594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45959.940611342594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45959.940611342594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45959.940611342594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45959.940611342594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45959.940611342594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45959.940611342594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45959.940611342594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45959.940611342594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45959.940611342594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45959.940611342594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45959.940611342594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45959.940611342594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45959.940611342594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45959.940611342594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45959.940611342594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45959.940611342594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45959.940611342594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45959.940611342594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45959.940611342594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45959.940611342594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45959.940611342594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45959.940611342594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45959.940611342594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45959.940611342594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45959.940611342594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45959.940611342594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45959.940611342594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45959.940611342594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45959.940611342594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45959.940611342594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45959.940611342594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45959.940611342594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45959.940611342594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45959.940611342594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45959.940611342594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45959.940611342594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45959.940611342594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45959.940611342594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45959.940611342594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45959.940611342594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45959.940611342594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45959.940611342594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45959.940611342594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45959.940611342594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45959.940611342594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45959.940611342594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45959.940611342594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45959.940611342594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45959.940611342594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45959.940611342594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45959.940611342594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45959.940611342594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45959.940611342594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45959.940611342594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45959.940611342594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45959.940611342594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45959.940611342594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45959.940611342594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45959.940611342594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45959.940611342594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45959.940611342594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45959.940611342594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45959.940611342594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45959.940611342594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45959.940611342594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45959.940611342594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45959.940611342594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45959.940611342594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45959.940611342594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45959.940611342594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45959.940611342594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45959.940611342594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45959.940611342594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45959.940611342594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45959.940611342594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45959.940611342594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45959.940611342594</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45959.940611342594</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C4A49BFF-2CB3-45C6-8B4A-9BB5CBAC3B6A}"/>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134.94077337963245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1.1985280092631001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45959.940611342594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45959.940611342594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45959.940611342594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45959.940611342594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45959.940611342594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45959.940611342594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45959.940611342594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45959.940611342594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45959.940611342594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45959.940611342594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45959.940611342594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45959.940611342594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45959.940611342594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45959.940611342594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45959.940611342594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45959.940611342594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45959.940611342594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45959.940611342594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45959.940611342594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45959.940611342594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45959.940611342594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45959.940611342594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45959.940611342594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45959.940611342594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45959.940611342594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45959.940611342594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45959.940611342594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45959.940611342594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45959.940611342594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45959.940611342594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45959.940611342594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45959.940611342594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45959.940611342594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45959.940611342594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45959.940611342594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45959.940611342594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45959.940611342594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45959.940611342594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45959.940611342594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45959.940611342594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45959.940611342594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45959.940611342594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45959.940611342594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45959.940611342594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45959.940611342594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45959.940611342594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45959.940611342594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45959.940611342594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45959.940611342594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45959.940611342594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45959.940611342594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45959.940611342594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45959.940611342594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45959.940611342594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45959.940611342594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45959.940611342594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45959.940611342594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45959.940611342594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45959.940611342594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45959.940611342594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45959.940611342594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45959.940611342594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45959.940611342594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45959.940611342594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45959.940611342594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45959.940611342594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45959.940611342594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45959.940611342594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45959.940611342594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45959.940611342594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45959.940611342594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45959.940611342594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45959.940611342594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45959.940611342594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45959.940611342594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45959.940611342594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45959.940611342594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45959.940611342594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45959.940611342594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45959.940611342594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45959.940611342594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45959.940611342594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45959.940611342594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45959.940611342594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45959.940611342594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45959.940611342594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45959.940611342594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45959.940611342594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45959.940611342594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45959.940611342594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45959.940611342594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45959.940611342594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45959.940611342594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45959.940611342594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45959.940611342594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45959.940611342594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45959.940611342594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45959.940611342594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45959.940611342594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45959.940611342594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45959.940611342594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45959.940611342594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45959.940611342594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45959.940611342594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45959.940611342594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45959.940611342594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45959.940611342594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45959.940611342594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45959.940611342594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45959.940611342594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45959.940611342594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45959.940611342594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45959.940611342594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45959.940611342594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45959.940611342594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45959.940611342594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45959.940611342594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45959.940611342594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45959.940611342594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45959.940611342594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45959.940611342594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45959.940611342594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45959.940611342594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45959.940611342594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45959.940611342594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45959.940611342594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45959.940611342594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45959.940611342594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45959.940611342594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45959.940611342594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45959.940611342594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45959.940611342594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45959.940611342594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45959.940611342594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45959.940611342594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45959.940611342594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45959.940611342594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45959.940611342594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45959.940611342594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45959.940611342594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45959.940611342594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45959.940611342594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45959.940611342594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45959.940611342594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45959.940611342594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45959.940611342594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45959.940611342594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45959.940611342594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45959.940611342594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45959.940611342594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45959.940611342594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45959.940611342594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45959.940611342594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45959.940611342594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45959.940611342594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45959.940611342594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45959.940611342594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45959.940611342594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45959.940611342594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45959.940611342594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45959.940611342594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45959.940611342594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45959.940611342594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45959.940611342594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45959.940611342594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45959.940611342594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45959.940611342594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45959.940611342594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45959.940611342594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45959.940611342594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45959.940611342594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45959.940611342594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45959.940611342594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45959.940611342594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45959.940611342594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45959.940611342594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45959.940611342594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45959.940611342594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45959.940611342594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45959.940611342594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45959.940611342594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45959.940611342594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45959.940611342594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45959.940611342594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45959.940611342594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45959.940611342594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45959.940611342594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45959.940611342594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45959.940611342594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45959.940611342594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45959.940611342594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45959.940611342594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45959.940611342594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45959.940611342594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45959.940611342594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45959.940611342594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45959.940611342594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45959.940611342594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45959.940611342594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45959.940611342594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45959.940611342594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45959.940611342594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45959.940611342594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45959.940611342594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45959.940611342594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45959.940611342594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45959.940611342594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45959.940611342594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45959.940611342594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45959.940611342594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45959.940611342594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45959.940611342594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45959.940611342594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45959.940611342594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45959.940611342594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45959.940611342594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45959.940611342594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45959.940611342594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45959.940611342594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45959.940611342594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45959.940611342594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45959.940611342594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45959.940611342594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45959.940611342594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45959.940611342594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45959.940611342594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45959.940611342594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45959.940611342594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45959.940611342594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45959.940611342594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45959.940611342594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45959.940611342594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45959.940611342594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45959.940611342594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45959.940611342594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45959.940611342594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45959.940611342594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45959.940611342594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45959.940611342594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45959.940611342594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45959.940611342594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45959.940611342594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45959.940611342594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45959.940611342594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45959.940611342594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45959.940611342594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45959.940611342594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45959.940611342594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45959.940611342594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45959.940611342594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45959.940611342594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45959.940611342594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45959.940611342594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45959.940611342594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45959.940611342594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45959.940611342594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45959.940611342594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45959.940611342594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45959.940611342594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45959.940611342594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45959.940611342594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45959.940611342594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45959.940611342594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45959.940611342594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45959.940611342594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45959.940611342594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45959.940611342594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45959.940611342594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45959.940611342594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45959.940611342594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45959.940611342594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45959.940611342594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45959.940611342594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45959.940611342594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45959.940611342594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45959.940611342594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45959.940611342594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45959.940611342594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45959.940611342594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45959.940611342594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45959.940611342594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45959.940611342594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45959.940611342594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45959.940611342594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45959.940611342594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45959.940611342594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45959.940611342594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45959.940611342594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45959.940611342594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45959.940611342594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45959.940611342594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45959.940611342594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45959.940611342594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45959.940611342594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45959.940611342594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45959.940611342594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45959.940611342594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45959.940611342594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45959.940611342594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45959.940611342594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45959.940611342594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45959.940611342594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45959.940611342594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45959.940611342594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45959.940611342594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45959.940611342594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45959.940611342594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45959.940611342594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45959.940611342594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45959.940611342594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45959.940611342594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45959.940611342594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45959.940611342594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45959.940611342594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45959.940611342594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45959.940611342594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45959.940611342594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45959.940611342594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45959.940611342594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45959.940611342594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45959.940611342594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45959.940611342594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45959.940611342594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45959.940611342594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45959.940611342594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45959.940611342594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45959.940611342594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45959.940611342594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45959.940611342594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45959.940611342594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45959.940611342594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45959.940611342594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45959.940611342594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45959.940611342594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45959.940611342594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45959.940611342594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45959.940611342594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45959.940611342594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45959.940611342594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45959.940611342594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45959.940611342594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45959.940611342594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45959.940611342594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45959.940611342594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45959.940611342594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45959.940611342594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45959.940611342594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45959.940611342594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45959.940611342594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45959.940611342594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45959.940611342594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45959.940611342594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45959.940611342594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45959.940611342594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45959.940611342594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45959.940611342594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45959.940611342594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45959.940611342594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45959.940611342594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45959.940611342594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45959.940611342594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45959.940611342594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45959.940611342594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45959.940611342594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45959.940611342594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45959.940611342594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45959.940611342594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45959.940611342594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45959.940611342594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45959.940611342594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45959.940611342594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45959.940611342594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45959.940611342594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45959.940611342594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45959.940611342594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45959.940611342594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45959.940611342594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45959.940611342594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45959.940611342594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45959.940611342594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45959.940611342594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45959.940611342594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45959.940611342594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45959.940611342594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45959.940611342594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45959.940611342594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45959.940611342594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45959.940611342594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45959.940611342594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45959.940611342594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45959.940611342594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45959.940611342594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45959.940611342594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45959.940611342594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45959.940611342594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45959.940611342594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45959.940611342594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45959.940611342594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45959.940611342594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45959.940611342594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45959.940611342594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45959.940611342594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45959.940611342594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45959.940611342594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45959.940611342594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45959.940611342594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45959.940611342594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45959.940611342594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45959.940611342594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45959.940611342594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45959.940611342594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45959.940611342594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45959.940611342594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45959.940611342594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45959.940611342594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45959.940611342594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45959.940611342594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45959.940611342594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45959.940611342594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45959.940611342594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45959.940611342594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45959.940611342594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45959.940611342594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45959.940611342594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45959.940611342594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45959.940611342594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45959.940611342594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45959.940611342594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45959.940611342594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45959.940611342594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45959.940611342594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45959.940611342594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45959.940611342594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45959.940611342594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45959.940611342594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45959.940611342594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45959.940611342594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45959.940611342594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45959.940611342594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45959.940611342594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45959.940611342594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45959.940611342594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45959.940611342594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45959.940611342594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45959.940611342594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45959.940611342594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45959.940611342594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45959.940611342594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45959.940611342594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45959.940611342594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45959.940611342594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45959.940611342594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45959.940611342594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45959.940611342594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45959.940611342594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45959.940611342594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45959.940611342594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45959.940611342594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45959.940611342594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45959.940611342594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45959.940611342594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45959.940611342594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45959.940611342594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45959.940611342594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45959.940611342594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45959.940611342594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45959.940611342594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45959.940611342594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45959.940611342594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45959.940611342594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45959.940611342594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45959.940611342594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45959.940611342594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45959.940611342594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45959.940611342594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45959.940611342594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45959.940611342594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45959.940611342594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45959.940611342594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45959.940611342594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45959.940611342594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45959.940611342594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45959.940611342594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45959.940611342594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45959.940611342594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45959.940611342594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45959.940611342594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45959.940611342594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45959.940611342594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45959.940611342594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45959.940611342594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45959.940611342594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45959.940611342594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45959.940611342594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45959.940611342594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45959.940611342594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45959.940611342594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45959.940611342594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45959.940611342594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45959.940611342594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45959.940611342594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45959.940611342594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45959.940611342594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45959.940611342594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45959.940611342594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45959.940611342594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45959.940611342594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45959.940611342594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45959.940611342594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45959.940611342594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45959.940611342594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45959.940611342594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45959.940611342594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45959.940611342594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45959.940611342594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45959.940611342594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45959.940611342594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45959.940611342594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45959.940611342594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45959.940611342594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45959.940611342594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45959.940611342594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45959.940611342594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45959.940611342594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45959.940611342594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45959.940611342594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45959.940611342594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45959.940611342594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45959.940611342594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45959.940611342594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45959.940611342594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45959.940611342594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45959.940611342594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45959.940611342594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45959.940611342594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45959.940611342594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45959.940611342594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45959.940611342594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45959.940611342594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45959.940611342594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45959.940611342594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45959.940611342594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45959.940611342594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45959.940611342594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45959.940611342594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45959.940611342594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45959.940611342594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45959.940611342594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45959.940611342594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45959.940611342594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45959.940611342594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45959.940611342594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45959.940611342594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45959.940611342594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45959.940611342594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45959.940611342594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45959.940611342594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45959.940611342594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45959.940611342594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45959.940611342594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45959.940611342594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45959.940611342594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45959.940611342594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45959.940611342594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45959.940611342594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45959.940611342594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45959.940611342594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45959.940611342594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45959.940611342594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45959.940611342594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45959.940611342594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45959.940611342594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45959.940611342594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45959.940611342594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45959.940611342594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45959.940611342594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45959.940611342594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45959.940611342594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45959.940611342594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45959.940611342594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45959.940611342594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45959.940611342594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45959.940611342594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45959.940611342594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45959.940611342594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45959.940611342594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45959.940611342594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45959.940611342594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45959.940611342594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45959.940611342594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45959.940611342594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45959.940611342594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45959.940611342594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45959.940611342594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45959.940611342594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45959.940611342594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45959.940611342594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45959.940611342594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45959.940611342594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45959.940611342594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45959.940611342594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45959.940611342594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45959.940611342594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45959.940611342594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45959.940611342594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45959.940611342594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45959.940611342594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45959.940611342594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45959.940611342594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45959.940611342594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45959.940611342594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45959.940611342594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45959.940611342594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45959.940611342594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45959.940611342594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45959.940611342594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45959.940611342594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45959.940611342594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45959.940611342594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45959.940611342594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45959.940611342594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45959.940611342594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45959.940611342594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45959.940611342594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45959.940611342594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45959.940611342594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45959.940611342594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45959.940611342594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45959.940611342594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45959.940611342594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45959.940611342594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45959.940611342594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45959.940611342594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45959.940611342594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45959.940611342594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45959.940611342594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45959.940611342594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45959.940611342594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45959.940611342594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45959.940611342594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45959.940611342594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45959.940611342594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45959.940611342594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45959.940611342594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45959.940611342594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45959.940611342594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45959.940611342594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45959.940611342594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45959.940611342594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45959.940611342594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45959.940611342594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45959.940611342594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45959.940611342594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45959.940611342594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45959.940611342594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45959.940611342594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45959.940611342594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45959.940611342594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45959.940611342594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45959.940611342594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45959.940611342594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45959.940611342594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45959.940611342594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45959.940611342594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45959.940611342594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45959.940611342594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45959.940611342594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45959.940611342594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45959.940611342594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45959.940611342594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45959.940611342594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45959.940611342594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45959.940611342594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45959.940611342594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45959.940611342594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45959.940611342594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45959.940611342594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45959.940611342594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45959.940611342594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45959.940611342594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45959.940611342594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45959.940611342594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45959.940611342594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45959.940611342594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45959.940611342594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45959.940611342594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45959.940611342594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45959.940611342594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45959.940611342594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45959.940611342594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45959.940611342594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45959.940611342594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45959.940611342594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45959.940611342594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45959.940611342594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45959.940611342594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45959.940611342594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45959.940611342594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45959.940611342594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45959.940611342594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45959.940611342594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45959.940611342594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45959.940611342594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45959.940611342594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45959.940611342594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45959.940611342594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45959.940611342594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45959.940611342594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45959.940611342594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45959.940611342594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45959.940611342594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45959.940611342594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45959.940611342594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45959.940611342594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45959.940611342594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45959.940611342594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45959.940611342594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45959.940611342594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45959.940611342594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45959.940611342594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45959.940611342594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45959.940611342594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45959.940611342594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45959.940611342594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45959.940611342594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45959.940611342594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45959.940611342594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45959.940611342594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45959.940611342594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45959.940611342594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45959.940611342594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45959.940611342594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45959.940611342594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45959.940611342594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45959.940611342594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45959.940611342594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45959.940611342594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45959.940611342594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45959.940611342594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45959.940611342594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45959.940611342594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45959.940611342594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45959.940611342594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45959.940611342594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45959.940611342594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45959.940611342594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45959.940611342594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45959.940611342594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45959.940611342594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45959.940611342594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45959.940611342594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45959.940611342594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45959.940611342594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45959.940611342594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45959.940611342594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45959.940611342594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45959.940611342594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45959.940611342594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45959.940611342594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45959.940611342594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45959.940611342594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45959.940611342594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45959.940611342594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45959.940611342594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45959.940611342594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45959.940611342594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45959.940611342594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45959.940611342594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45959.940611342594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45959.940611342594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45959.940611342594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45959.940611342594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45959.940611342594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45959.940611342594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45959.940611342594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45959.940611342594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45959.940611342594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45959.940611342594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45959.940611342594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45959.940611342594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45959.940611342594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45959.940611342594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45959.940611342594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45959.940611342594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45959.940611342594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45959.940611342594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45959.940611342594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45959.940611342594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45959.940611342594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45959.940611342594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45959.940611342594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45959.940611342594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45959.940611342594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45959.940611342594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45959.940611342594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45959.940611342594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45959.940611342594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45959.940611342594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45959.940611342594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45959.940611342594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45959.940611342594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45959.940611342594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45959.940611342594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45959.940611342594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45959.940611342594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45959.940611342594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45959.940611342594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45959.940611342594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45959.940611342594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45959.940611342594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45959.940611342594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45959.940611342594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45959.940611342594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45959.940611342594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45959.940611342594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45959.940611342594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45959.940611342594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45959.940611342594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45959.940611342594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45959.940611342594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45959.940611342594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45959.940611342594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45959.940611342594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45959.940611342594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45959.940611342594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45959.940611342594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45959.940611342594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45959.940611342594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45959.940611342594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45959.940611342594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45959.940611342594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45959.940611342594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45959.940611342594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45959.940611342594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45959.940611342594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45959.940611342594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45959.940611342594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45959.940611342594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45959.940611342594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45959.940611342594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45959.940611342594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45959.940611342594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45959.940611342594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45959.940611342594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45959.940611342594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45959.940611342594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45959.940611342594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45959.940611342594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45959.940611342594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45959.940611342594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45959.940611342594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45959.940611342594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45959.940611342594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45959.940611342594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45959.940611342594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45959.940611342594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45959.940611342594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45959.940611342594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45959.940611342594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45959.940611342594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45959.940611342594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45959.940611342594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45959.940611342594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45959.940611342594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45959.940611342594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45959.940611342594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45959.940611342594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45959.940611342594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45959.940611342594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45959.940611342594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45959.940611342594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45959.940611342594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45959.940611342594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45959.940611342594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45959.940611342594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45959.940611342594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45959.940611342594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45959.940611342594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45959.940611342594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45959.940611342594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45959.940611342594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45959.940611342594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45959.940611342594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45959.940611342594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45959.940611342594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45959.940611342594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45959.940611342594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45959.940611342594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45959.940611342594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45959.940611342594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45959.940611342594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45959.940611342594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45959.940611342594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45959.940611342594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45959.940611342594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45959.940611342594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45959.940611342594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45959.940611342594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45959.940611342594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45959.940611342594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45959.940611342594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45959.940611342594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45959.940611342594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45959.940611342594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45959.940611342594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45959.940611342594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45959.940611342594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45959.940611342594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45959.940611342594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45959.940611342594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45959.940611342594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45959.940611342594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45959.940611342594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45959.940611342594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45959.940611342594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45959.940611342594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45959.940611342594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45959.940611342594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45959.940611342594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45959.940611342594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45959.940611342594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45959.940611342594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45959.940611342594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45959.940611342594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45959.940611342594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45959.940611342594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45959.940611342594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45959.940611342594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45959.940611342594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45959.940611342594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45959.940611342594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45959.940611342594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45959.940611342594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45959.940611342594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45959.940611342594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45959.940611342594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45959.940611342594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45959.940611342594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45959.940611342594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45959.940611342594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45959.940611342594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45959.940611342594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45959.940611342594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45959.940611342594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45959.940611342594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45959.940611342594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45959.940611342594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45959.940611342594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45959.940611342594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45959.940611342594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45959.940611342594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45959.940611342594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45959.940611342594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45959.940611342594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45959.940611342594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45959.940611342594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45959.940611342594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45959.940611342594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45959.940611342594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45959.940611342594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45959.940611342594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45959.940611342594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45959.940611342594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45959.940611342594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45959.940611342594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45959.940611342594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45959.940611342594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45959.940611342594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45959.940611342594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45959.940611342594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45959.940611342594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45959.940611342594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45959.940611342594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45959.940611342594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45959.940611342594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45959.940611342594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45959.940611342594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45959.940611342594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45959.940611342594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45959.940611342594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45959.940611342594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45959.940611342594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45959.940611342594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45959.940611342594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45959.940611342594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45959.940611342594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45959.940611342594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45959.940611342594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45959.940611342594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45959.940611342594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45959.940611342594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45959.940611342594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45959.940611342594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45959.940611342594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45959.940611342594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45959.940611342594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45959.940611342594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45959.940611342594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45959.940611342594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45959.940611342594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45959.940611342594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45959.940611342594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45959.940611342594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45959.940611342594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45959.940611342594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45959.940611342594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45959.940611342594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45959.940611342594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45959.940611342594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45959.940611342594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45959.940611342594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45959.940611342594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45959.940611342594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45959.940611342594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45959.940611342594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45959.940611342594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45959.940611342594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45959.940611342594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45959.940611342594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45959.940611342594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45959.940611342594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45959.940611342594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45959.940611342594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45959.940611342594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45959.940611342594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45959.940611342594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45959.940611342594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45959.940611342594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45959.940611342594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45959.940611342594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45959.940611342594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45959.940611342594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45959.940611342594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45959.940611342594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45959.940611342594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45959.940611342594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45959.940611342594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45959.940611342594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45959.940611342594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45959.940611342594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45959.940611342594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45959.940611342594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45959.940611342594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45959.940611342594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45959.940611342594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45959.940611342594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45959.940611342594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45959.940611342594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45959.940611342594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45959.940611342594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45959.940611342594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45959.940611342594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45959.940611342594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45959.940611342594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45959.940611342594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45959.940611342594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45959.940611342594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45959.940611342594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45959.940611342594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45959.940611342594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45959.940611342594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45959.940611342594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45959.940611342594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45959.940611342594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45959.940611342594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45959.940611342594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45959.940611342594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45959.940611342594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45959.940611342594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45959.940611342594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45959.940611342594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45959.940611342594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45959.940611342594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45959.940611342594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45959.940611342594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45959.940611342594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45959.940611342594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45959.940611342594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45959.940611342594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45959.940611342594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45959.940611342594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45959.940611342594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45959.940611342594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45959.940611342594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45959.940611342594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45959.940611342594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45959.940611342594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45959.940611342594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45959.940611342594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45959.940611342594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45959.940611342594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45959.940611342594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45959.940611342594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45959.940611342594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45959.940611342594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45959.940611342594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45959.940611342594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45959.940611342594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45959.940611342594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45959.940611342594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45959.940611342594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45959.940611342594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45959.940611342594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45959.940611342594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45959.940611342594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45959.940611342594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45959.940611342594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45959.940611342594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45959.940611342594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45959.940611342594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45959.940611342594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45959.940611342594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45959.940611342594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45959.940611342594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45959.940611342594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45959.940611342594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45959.940611342594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45959.940611342594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45959.940611342594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45959.940611342594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45959.940611342594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45959.940611342594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45959.940611342594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45959.940611342594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45959.940611342594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45959.940611342594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45959.940611342594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45959.940611342594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45959.940611342594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45959.940611342594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45959.940611342594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45959.940611342594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45959.940611342594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45959.940611342594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45959.940611342594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45959.940611342594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45959.940611342594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45959.940611342594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45959.940611342594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45959.940611342594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45959.940611342594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45959.940611342594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45959.940611342594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45959.940611342594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45959.940611342594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45959.940611342594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45959.940611342594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45959.940611342594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45959.940611342594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45959.940611342594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45959.940611342594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45959.940611342594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45959.940611342594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45959.940611342594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45959.940611342594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45959.940611342594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45959.940611342594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45959.940611342594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45959.940611342594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45959.940611342594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45959.940611342594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45959.940611342594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45959.940611342594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45959.940611342594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45959.940611342594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45959.940611342594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45959.940611342594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45959.940611342594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45959.940611342594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45959.940611342594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45959.940611342594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45959.940611342594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45959.940611342594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45959.940611342594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45959.940611342594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45959.940611342594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45959.940611342594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45959.940611342594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45959.940611342594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45959.940611342594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45959.940611342594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45959.940611342594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45959.940611342594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45959.940611342594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45959.940611342594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45959.940611342594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45959.940611342594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45959.940611342594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45959.940611342594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45959.940611342594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45959.940611342594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45959.940611342594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45959.940611342594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45959.940611342594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45959.940611342594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45959.940611342594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45959.940611342594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45959.940611342594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45959.940611342594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45959.940611342594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45959.940611342594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45959.940611342594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45959.940611342594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45959.940611342594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45959.940611342594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45959.940611342594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45959.940611342594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45959.940611342594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45959.940611342594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45959.940611342594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45959.940611342594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45959.940611342594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45959.940611342594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45959.940611342594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45959.940611342594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45959.940611342594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45959.940611342594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45959.940611342594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45959.940611342594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45959.940611342594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45959.940611342594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45959.940611342594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45959.940611342594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45959.940611342594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45959.940611342594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45959.940611342594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45959.940611342594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45959.940611342594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45959.940611342594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45959.940611342594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45959.940611342594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45959.940611342594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45959.940611342594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45959.940611342594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45959.940611342594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45959.940611342594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45959.940611342594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45959.940611342594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45959.940611342594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45959.940611342594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45959.940611342594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45959.940611342594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45959.940611342594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45959.940611342594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45959.940611342594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45959.940611342594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45959.940611342594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45959.940611342594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45959.940611342594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45959.940611342594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45959.940611342594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45959.940611342594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45959.940611342594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45959.940611342594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45959.940611342594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45959.940611342594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45959.940611342594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45959.940611342594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45959.940611342594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45959.940611342594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45959.940611342594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45959.940611342594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45959.940611342594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45959.940611342594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45959.940611342594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45959.940611342594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45959.940611342594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45959.940611342594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45959.940611342594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45959.940611342594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45959.940611342594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45959.940611342594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45959.940611342594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45959.940611342594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45959.940611342594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256.45989374999772</v>
      </c>
      <c r="H2" s="99">
        <v>45703.474768518521</v>
      </c>
      <c r="I2" s="99" t="str">
        <f>IFERROR(VLOOKUP(D2,DB!A:F,6,0),"")</f>
        <v>SCECO</v>
      </c>
      <c r="J2" s="99" t="str">
        <f>IFERROR(VLOOKUP(D2,DB!A:G,7,0),"")</f>
        <v>Dead</v>
      </c>
      <c r="K2" s="101" t="s">
        <v>39110</v>
      </c>
      <c r="L2" s="94" t="str">
        <f>IFERROR(VLOOKUP(D2,DB!A:I,9,0),"")</f>
        <v>Latis</v>
      </c>
    </row>
    <row r="3" spans="1:16" ht="15" customHeight="1">
      <c r="A3" s="119"/>
      <c r="B3" s="119" t="str">
        <f>IFERROR(VLOOKUP(D3,DB!A:K,11,0),"")</f>
        <v/>
      </c>
      <c r="C3" s="120"/>
      <c r="D3" s="94"/>
      <c r="E3" s="98"/>
      <c r="F3" s="123"/>
      <c r="G3" s="124">
        <f ca="1">IFERROR(NOW()-F3,"")</f>
        <v>45959.940611342594</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45959.940611342594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45959.940611342594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45959.940611342594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45959.940611342594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45959.940611342594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45959.940611342594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45959.940611342594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45959.940611342594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45959.940611342594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45959.940611342594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45959.940611342594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45959.940611342594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45959.940611342594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45959.940611342594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45959.940611342594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45959.940611342594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45959.940611342594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45959.940611342594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45959.940611342594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45959.940611342594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45959.940611342594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45959.940611342594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45959.940611342594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45959.940611342594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45959.940611342594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45959.940611342594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45959.940611342594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45959.940611342594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45959.940611342594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45959.940611342594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45959.940611342594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45959.940611342594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45959.940611342594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45959.940611342594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45959.940611342594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45959.940611342594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45959.940611342594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45959.940611342594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45959.940611342594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45959.940611342594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45959.940611342594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45959.940611342594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45959.940611342594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45959.940611342594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45959.940611342594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45959.940611342594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45959.940611342594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45959.940611342594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45959.940611342594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45959.940611342594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45959.940611342594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45959.940611342594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45959.940611342594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45959.940611342594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45959.940611342594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45959.940611342594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45959.940611342594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45959.940611342594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45959.940611342594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45959.940611342594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45959.940611342594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45959.940611342594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45959.940611342594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45959.940611342594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45959.940611342594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45959.940611342594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45959.940611342594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45959.940611342594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45959.940611342594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45959.940611342594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45959.940611342594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45959.940611342594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45959.940611342594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45959.940611342594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45959.940611342594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45959.940611342594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45959.940611342594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45959.940611342594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45959.940611342594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45959.940611342594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45959.940611342594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45959.940611342594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45959.940611342594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45959.940611342594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45959.940611342594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45959.940611342594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45959.940611342594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45959.940611342594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45959.940611342594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45959.940611342594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45959.940611342594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45959.940611342594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45959.940611342594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45959.940611342594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45959.940611342594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45959.940611342594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45959.940611342594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45959.940611342594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45959.940611342594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45959.940611342594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45959.940611342594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45959.940611342594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45959.940611342594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45959.940611342594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45959.940611342594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45959.940611342594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45959.940611342594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45959.940611342594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45959.940611342594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45959.940611342594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45959.940611342594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45959.940611342594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45959.940611342594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45959.940611342594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45959.940611342594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45959.940611342594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45959.940611342594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45959.940611342594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45959.940611342594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45959.940611342594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45959.940611342594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45959.940611342594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45959.940611342594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45959.940611342594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45959.940611342594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45959.940611342594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45959.940611342594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45959.940611342594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45959.940611342594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45959.940611342594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45959.940611342594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45959.940611342594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45959.940611342594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45959.940611342594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45959.940611342594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45959.940611342594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45959.940611342594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45959.940611342594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45959.940611342594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45959.940611342594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45959.940611342594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45959.940611342594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45959.940611342594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45959.940611342594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45959.940611342594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45959.940611342594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45959.940611342594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45959.940611342594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45959.940611342594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45959.940611342594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45959.940611342594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45959.940611342594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45959.940611342594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45959.940611342594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45959.940611342594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45959.940611342594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45959.940611342594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45959.940611342594</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45959.940611342594</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tabSelected="1" workbookViewId="0">
      <selection activeCell="K21" sqref="K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68.1085511574056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39102</v>
      </c>
      <c r="F3" s="38">
        <v>45926.188877314817</v>
      </c>
      <c r="G3" s="144">
        <f t="shared" ref="G3" ca="1" si="0">IFERROR(NOW()-F3,"")</f>
        <v>33.751734027777275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39102</v>
      </c>
      <c r="F4" s="153">
        <v>45948.661111111112</v>
      </c>
      <c r="G4" s="154">
        <f ca="1">IFERROR(NOW()-F4,"")</f>
        <v>11.279500231481506</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38224</v>
      </c>
      <c r="E5" s="152" t="s">
        <v>39102</v>
      </c>
      <c r="F5" s="153">
        <v>45959.68372685185</v>
      </c>
      <c r="G5" s="154">
        <f ca="1">IFERROR(NOW()-F5,"")</f>
        <v>0.25688449074368691</v>
      </c>
      <c r="H5" s="153">
        <v>45959.661168981482</v>
      </c>
      <c r="I5" s="152" t="str">
        <f>IFERROR(VLOOKUP(D5,DB!A:F,6,0),"")</f>
        <v>SCECO</v>
      </c>
      <c r="J5" s="152" t="str">
        <f>IFERROR(VLOOKUP(D5,DB!A:G,7,0),"")</f>
        <v>Haj Removal</v>
      </c>
      <c r="K5" s="152" t="s">
        <v>39118</v>
      </c>
      <c r="L5" s="152" t="str">
        <f>IFERROR(VLOOKUP(D5,DB!A:I,9,0),"")</f>
        <v>Latis</v>
      </c>
    </row>
    <row r="6" spans="1:13" ht="30.75">
      <c r="A6" s="152" t="s">
        <v>39119</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39120</v>
      </c>
      <c r="L6" s="152" t="str">
        <f>IFERROR(VLOOKUP(D6,DB!A:I,9,0),"")</f>
        <v>Latis</v>
      </c>
    </row>
    <row r="7" spans="1:13" ht="30.75">
      <c r="A7" s="152" t="s">
        <v>39119</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39121</v>
      </c>
      <c r="L7" s="152" t="str">
        <f>IFERROR(VLOOKUP(D7,DB!A:I,9,0),"")</f>
        <v>Latis</v>
      </c>
    </row>
    <row r="8" spans="1:13" ht="15">
      <c r="A8" s="152" t="s">
        <v>39122</v>
      </c>
      <c r="B8" s="152" t="str">
        <f>IFERROR(VLOOKUP(D8,DB!A:K,11,0),"")</f>
        <v>R5</v>
      </c>
      <c r="C8" s="152">
        <v>1</v>
      </c>
      <c r="D8" s="152" t="s">
        <v>38388</v>
      </c>
      <c r="E8" s="152" t="s">
        <v>39021</v>
      </c>
      <c r="F8" s="153">
        <v>45959.776261574072</v>
      </c>
      <c r="G8" s="154">
        <f ca="1">IFERROR(NOW()-F8,"")</f>
        <v>0.16434976852178806</v>
      </c>
      <c r="H8" s="153">
        <v>45959.770173611112</v>
      </c>
      <c r="I8" s="152" t="str">
        <f>IFERROR(VLOOKUP(D8,DB!A:F,6,0),"")</f>
        <v>SCECO</v>
      </c>
      <c r="J8" s="152" t="str">
        <f>IFERROR(VLOOKUP(D8,DB!A:G,7,0),"")</f>
        <v>Good</v>
      </c>
      <c r="K8" s="152" t="s">
        <v>39123</v>
      </c>
      <c r="L8" s="152" t="str">
        <f>IFERROR(VLOOKUP(D8,DB!A:I,9,0),"")</f>
        <v>Latis</v>
      </c>
    </row>
    <row r="9" spans="1:13" ht="15">
      <c r="A9" s="152" t="s">
        <v>39124</v>
      </c>
      <c r="B9" s="152" t="str">
        <f>IFERROR(VLOOKUP(D9,DB!A:K,11,0),"")</f>
        <v>R5</v>
      </c>
      <c r="C9" s="152">
        <v>1</v>
      </c>
      <c r="D9" s="152" t="s">
        <v>38430</v>
      </c>
      <c r="E9" s="152" t="s">
        <v>39021</v>
      </c>
      <c r="F9" s="153">
        <v>45959.793969907405</v>
      </c>
      <c r="G9" s="154">
        <f ca="1">IFERROR(NOW()-F9,"")</f>
        <v>0.14664143518893979</v>
      </c>
      <c r="H9" s="153">
        <v>45959.786412037036</v>
      </c>
      <c r="I9" s="152" t="str">
        <f>IFERROR(VLOOKUP(D9,DB!A:F,6,0),"")</f>
        <v>SCECO</v>
      </c>
      <c r="J9" s="152" t="str">
        <f>IFERROR(VLOOKUP(D9,DB!A:G,7,0),"")</f>
        <v>Good</v>
      </c>
      <c r="K9" s="152" t="s">
        <v>39125</v>
      </c>
      <c r="L9" s="152" t="str">
        <f>IFERROR(VLOOKUP(D9,DB!A:I,9,0),"")</f>
        <v>Latis</v>
      </c>
    </row>
    <row r="10" spans="1:13" ht="15">
      <c r="A10" s="152" t="s">
        <v>39126</v>
      </c>
      <c r="B10" s="152" t="str">
        <f>IFERROR(VLOOKUP(D10,DB!A:K,11,0),"")</f>
        <v>R5</v>
      </c>
      <c r="C10" s="152">
        <v>2</v>
      </c>
      <c r="D10" s="152" t="s">
        <v>38407</v>
      </c>
      <c r="E10" s="152" t="s">
        <v>39021</v>
      </c>
      <c r="F10" s="153">
        <v>45959.801898148151</v>
      </c>
      <c r="G10" s="154">
        <f ca="1">IFERROR(NOW()-F10,"")</f>
        <v>0.13871319444297114</v>
      </c>
      <c r="H10" s="153">
        <v>45959.792569444442</v>
      </c>
      <c r="I10" s="152" t="str">
        <f>IFERROR(VLOOKUP(D10,DB!A:F,6,0),"")</f>
        <v>SCECO</v>
      </c>
      <c r="J10" s="152" t="str">
        <f>IFERROR(VLOOKUP(D10,DB!A:G,7,0),"")</f>
        <v>Good</v>
      </c>
      <c r="K10" s="152" t="s">
        <v>39127</v>
      </c>
      <c r="L10" s="152" t="str">
        <f>IFERROR(VLOOKUP(D10,DB!A:I,9,0),"")</f>
        <v>Latis</v>
      </c>
    </row>
    <row r="11" spans="1:13" ht="15">
      <c r="A11" s="152" t="s">
        <v>39128</v>
      </c>
      <c r="B11" s="152" t="str">
        <f>IFERROR(VLOOKUP(D11,DB!A:K,11,0),"")</f>
        <v>R5</v>
      </c>
      <c r="C11" s="152">
        <v>1</v>
      </c>
      <c r="D11" s="152" t="s">
        <v>38350</v>
      </c>
      <c r="E11" s="152" t="s">
        <v>39021</v>
      </c>
      <c r="F11" s="153">
        <v>45959.815092592595</v>
      </c>
      <c r="G11" s="154">
        <f ca="1">IFERROR(NOW()-F11,"")</f>
        <v>0.12551874999917345</v>
      </c>
      <c r="H11" s="153">
        <v>45959.809062499997</v>
      </c>
      <c r="I11" s="152" t="str">
        <f>IFERROR(VLOOKUP(D11,DB!A:F,6,0),"")</f>
        <v>SCECO</v>
      </c>
      <c r="J11" s="152" t="str">
        <f>IFERROR(VLOOKUP(D11,DB!A:G,7,0),"")</f>
        <v>Good</v>
      </c>
      <c r="K11" s="152" t="s">
        <v>39125</v>
      </c>
      <c r="L11" s="152" t="str">
        <f>IFERROR(VLOOKUP(D11,DB!A:I,9,0),"")</f>
        <v>Latis</v>
      </c>
    </row>
    <row r="12" spans="1:13" ht="15">
      <c r="A12" s="152" t="s">
        <v>39129</v>
      </c>
      <c r="B12" s="152" t="str">
        <f>IFERROR(VLOOKUP(D12,DB!A:K,11,0),"")</f>
        <v>R5</v>
      </c>
      <c r="C12" s="152">
        <v>5</v>
      </c>
      <c r="D12" s="152" t="s">
        <v>35065</v>
      </c>
      <c r="E12" s="152" t="s">
        <v>39102</v>
      </c>
      <c r="F12" s="153">
        <v>45959.920185185183</v>
      </c>
      <c r="G12" s="154">
        <f ca="1">IFERROR(NOW()-F12,"")</f>
        <v>2.0426157410838641E-2</v>
      </c>
      <c r="H12" s="153">
        <v>45959.868159722224</v>
      </c>
      <c r="I12" s="152" t="str">
        <f>IFERROR(VLOOKUP(D12,DB!A:F,6,0),"")</f>
        <v>Generator-DG</v>
      </c>
      <c r="J12" s="152" t="str">
        <f>IFERROR(VLOOKUP(D12,DB!A:G,7,0),"")</f>
        <v>Weak</v>
      </c>
      <c r="K12" s="152" t="s">
        <v>39130</v>
      </c>
      <c r="L12" s="152" t="str">
        <f>IFERROR(VLOOKUP(D12,DB!A:I,9,0),"")</f>
        <v>Latis</v>
      </c>
    </row>
    <row r="13" spans="1:13" ht="15">
      <c r="A13" s="152" t="s">
        <v>39131</v>
      </c>
      <c r="B13" s="152" t="str">
        <f>IFERROR(VLOOKUP(D13,DB!A:K,11,0),"")</f>
        <v>R5</v>
      </c>
      <c r="C13" s="152">
        <v>6</v>
      </c>
      <c r="D13" s="152" t="s">
        <v>36043</v>
      </c>
      <c r="E13" s="152" t="s">
        <v>39102</v>
      </c>
      <c r="F13" s="153">
        <v>45959.897673611114</v>
      </c>
      <c r="G13" s="154">
        <f ca="1">IFERROR(NOW()-F13,"")</f>
        <v>4.2937731479469221E-2</v>
      </c>
      <c r="H13" s="153">
        <v>45959.921354166669</v>
      </c>
      <c r="I13" s="152" t="str">
        <f>IFERROR(VLOOKUP(D13,DB!A:F,6,0),"")</f>
        <v>Generator-DG</v>
      </c>
      <c r="J13" s="152" t="str">
        <f>IFERROR(VLOOKUP(D13,DB!A:G,7,0),"")</f>
        <v>In progress</v>
      </c>
      <c r="K13" s="152" t="s">
        <v>39132</v>
      </c>
      <c r="L13" s="152" t="str">
        <f>IFERROR(VLOOKUP(D13,DB!A:I,9,0),"")</f>
        <v>Latis</v>
      </c>
    </row>
    <row r="14" spans="1:13" ht="15">
      <c r="A14" s="152"/>
      <c r="B14" s="152" t="str">
        <f>IFERROR(VLOOKUP(D14,DB!A:K,11,0),"")</f>
        <v/>
      </c>
      <c r="C14" s="152"/>
      <c r="D14" s="152"/>
      <c r="E14" s="152"/>
      <c r="F14" s="153"/>
      <c r="G14" s="154">
        <f ca="1">IFERROR(NOW()-F14,"")</f>
        <v>45959.940611342594</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45959.940611342594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45959.940611342594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45959.940611342594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45959.940611342594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45959.940611342594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45959.940611342594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45959.940611342594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45959.940611342594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45959.940611342594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45959.940611342594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45959.940611342594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45959.940611342594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45959.940611342594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45959.940611342594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45959.940611342594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45959.940611342594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45959.940611342594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45959.940611342594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45959.940611342594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45959.940611342594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45959.940611342594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45959.940611342594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45959.940611342594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45959.940611342594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45959.940611342594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45959.940611342594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45959.940611342594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45959.940611342594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45959.940611342594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45959.940611342594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45959.940611342594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45959.940611342594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45959.940611342594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45959.940611342594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45959.940611342594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45959.940611342594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45959.940611342594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45959.940611342594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45959.940611342594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45959.940611342594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45959.940611342594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45959.940611342594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45959.940611342594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45959.940611342594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45959.940611342594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45959.940611342594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45959.940611342594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45959.940611342594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45959.940611342594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45959.940611342594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45959.940611342594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45959.940611342594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45959.940611342594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45959.940611342594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45959.940611342594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45959.940611342594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45959.940611342594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45959.940611342594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45959.940611342594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45959.940611342594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45959.940611342594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45959.940611342594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45959.940611342594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45959.940611342594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45959.940611342594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45959.940611342594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45959.940611342594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45959.940611342594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45959.940611342594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45959.940611342594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45959.940611342594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45959.940611342594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45959.940611342594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45959.940611342594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45959.940611342594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45959.940611342594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45959.940611342594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45959.940611342594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45959.940611342594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45959.940611342594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45959.940611342594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45959.940611342594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45959.940611342594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45959.940611342594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45959.940611342594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45959.940611342594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45959.940611342594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45959.940611342594</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45959.940611342594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45959.940611342594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45959.940611342594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45959.940611342594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45959.940611342594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45959.940611342594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45959.940611342594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45959.940611342594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45959.940611342594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45959.940611342594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45959.940611342594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45959.940611342594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45959.940611342594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45959.940611342594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45959.940611342594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45959.940611342594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45959.940611342594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45959.940611342594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45959.940611342594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45959.940611342594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45959.940611342594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45959.940611342594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45959.940611342594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45959.940611342594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45959.940611342594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45959.940611342594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45959.940611342594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45959.940611342594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45959.940611342594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45959.940611342594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45959.940611342594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45959.940611342594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45959.940611342594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45959.940611342594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45959.940611342594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45959.940611342594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45959.940611342594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45959.940611342594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45959.940611342594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45959.940611342594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45959.940611342594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45959.940611342594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45959.940611342594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45959.940611342594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45959.940611342594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45959.940611342594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45959.940611342594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45959.940611342594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45959.940611342594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45959.940611342594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45959.940611342594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45959.940611342594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45959.940611342594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45959.940611342594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45959.940611342594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45959.940611342594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45959.940611342594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45959.940611342594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45959.940611342594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45959.940611342594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45959.940611342594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45959.940611342594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45959.940611342594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45959.940611342594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45959.940611342594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45959.940611342594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45959.940611342594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45959.940611342594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45959.940611342594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45959.940611342594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45959.940611342594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45959.940611342594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45959.940611342594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45959.940611342594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45959.940611342594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45959.940611342594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45959.940611342594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45959.940611342594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45959.940611342594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45959.940611342594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45959.940611342594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45959.940611342594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45959.940611342594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45959.940611342594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45959.940611342594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45959.940611342594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45959.940611342594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45959.940611342594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45959.940611342594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45959.940611342594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45959.940611342594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45959.940611342594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45959.940611342594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45959.940611342594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45959.940611342594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45959.940611342594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45959.940611342594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45959.940611342594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45959.940611342594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45959.940611342594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45959.940611342594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45959.940611342594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45959.940611342594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45959.940611342594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45959.940611342594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45959.940611342594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45959.940611342594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45959.940611342594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45959.940611342594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45959.940611342594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45959.940611342594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45959.940611342594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45959.940611342594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45959.940611342594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45959.940611342594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45959.940611342594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45959.940611342594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45959.940611342594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45959.940611342594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45959.940611342594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45959.940611342594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45959.940611342594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45959.940611342594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45959.940611342594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45959.940611342594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45959.940611342594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45959.940611342594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45959.940611342594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45959.940611342594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45959.940611342594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45959.940611342594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45959.940611342594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45959.940611342594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45959.940611342594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45959.940611342594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45959.940611342594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45959.940611342594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45959.940611342594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45959.940611342594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45959.940611342594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45959.940611342594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45959.940611342594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45959.940611342594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45959.940611342594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45959.940611342594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45959.940611342594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45959.940611342594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45959.940611342594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45959.940611342594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45959.940611342594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45959.940611342594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45959.940611342594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45959.940611342594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45959.940611342594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45959.940611342594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45959.940611342594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45959.940611342594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45959.940611342594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45959.940611342594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45959.940611342594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45959.940611342594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45959.940611342594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45959.940611342594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45959.940611342594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45959.940611342594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45959.940611342594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45959.940611342594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45959.940611342594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45959.940611342594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45959.940611342594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45959.940611342594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45959.940611342594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45959.940611342594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45959.940611342594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45959.940611342594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45959.940611342594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45959.940611342594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45959.940611342594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45959.940611342594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45959.940611342594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45959.940611342594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45959.940611342594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45959.940611342594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45959.940611342594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45959.940611342594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45959.940611342594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45959.940611342594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45959.940611342594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45959.940611342594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45959.940611342594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45959.940611342594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45959.940611342594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45959.940611342594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45959.940611342594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45959.940611342594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45959.940611342594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45959.940611342594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45959.940611342594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45959.940611342594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45959.940611342594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45959.940611342594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45959.940611342594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45959.940611342594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45959.940611342594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45959.940611342594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45959.940611342594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45959.940611342594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45959.940611342594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45959.940611342594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45959.940611342594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45959.940611342594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45959.940611342594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45959.940611342594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45959.940611342594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45959.940611342594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45959.940611342594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45959.940611342594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45959.940611342594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45959.940611342594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45959.940611342594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45959.940611342594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45959.940611342594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45959.940611342594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45959.940611342594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45959.940611342594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45959.940611342594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45959.940611342594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45959.940611342594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45959.940611342594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45959.940611342594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45959.940611342594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45959.940611342594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45959.940611342594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45959.940611342594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45959.940611342594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45959.940611342594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45959.940611342594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45959.940611342594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45959.940611342594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45959.940611342594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45959.940611342594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45959.940611342594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45959.940611342594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45959.940611342594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45959.940611342594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45959.940611342594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45959.940611342594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45959.940611342594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45959.940611342594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45959.940611342594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45959.940611342594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45959.940611342594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45959.940611342594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45959.940611342594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45959.940611342594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45959.940611342594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45959.940611342594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45959.940611342594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45959.940611342594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45959.940611342594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45959.940611342594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45959.940611342594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45959.940611342594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45959.940611342594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45959.940611342594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45959.940611342594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45959.940611342594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45959.940611342594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45959.940611342594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45959.940611342594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45959.940611342594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45959.940611342594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45959.940611342594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45959.940611342594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45959.940611342594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45959.940611342594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45959.940611342594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45959.940611342594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45959.940611342594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45959.940611342594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45959.940611342594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45959.940611342594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45959.940611342594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45959.940611342594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45959.940611342594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45959.940611342594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45959.940611342594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45959.940611342594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45959.940611342594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45959.940611342594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45959.940611342594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45959.940611342594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45959.940611342594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45959.940611342594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45959.940611342594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45959.940611342594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45959.940611342594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45959.940611342594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45959.940611342594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45959.940611342594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45959.940611342594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45959.940611342594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45959.940611342594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45959.940611342594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45959.940611342594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45959.940611342594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45959.940611342594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45959.940611342594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45959.940611342594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45959.940611342594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45959.940611342594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45959.940611342594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45959.940611342594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45959.940611342594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45959.940611342594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45959.940611342594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45959.940611342594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45959.940611342594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45959.940611342594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45959.940611342594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45959.940611342594</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30015</v>
      </c>
      <c r="E2" s="106" t="s">
        <v>39021</v>
      </c>
      <c r="F2" s="107">
        <v>45959.903634259259</v>
      </c>
      <c r="G2" s="77">
        <f ca="1">IFERROR(NOW()-F2,"-")</f>
        <v>3.6977083334932104E-2</v>
      </c>
      <c r="H2" s="107">
        <v>45959.897939814815</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03"/>
      <c r="E3" s="106"/>
      <c r="F3" s="107"/>
      <c r="G3" s="77">
        <f ca="1">IFERROR(NOW()-F3,"-")</f>
        <v>45959.940611342594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45959.940611342594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45959.940611342594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45959.940611342594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45959.940611342594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45959.940611342594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45959.940611342594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45959.940611342594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45959.940611342594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45959.940611342594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45959.940611342594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45959.940611342594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45959.940611342594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45959.940611342594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45959.940611342594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45959.940611342594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45959.940611342594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45959.940611342594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45959.940611342594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45959.940611342594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45959.940611342594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45959.940611342594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45959.940611342594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45959.940611342594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45959.940611342594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45959.940611342594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45959.940611342594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45959.940611342594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45959.940611342594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45959.940611342594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45959.940611342594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45959.940611342594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45959.940611342594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45959.940611342594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45959.940611342594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45959.940611342594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45959.940611342594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45959.940611342594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45959.940611342594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45959.940611342594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45959.940611342594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45959.940611342594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45959.940611342594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45959.940611342594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45959.940611342594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45959.940611342594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45959.940611342594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45959.940611342594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45959.940611342594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45959.940611342594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45959.940611342594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45959.940611342594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45959.940611342594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45959.940611342594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45959.940611342594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45959.940611342594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45959.940611342594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45959.940611342594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45959.940611342594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45959.940611342594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45959.940611342594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45959.940611342594</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2025-10-29T19:35:06Z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