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91" documentId="13_ncr:1_{F6CB121F-512D-4AA6-A0C1-0FB36C537598}" xr6:coauthVersionLast="47" xr6:coauthVersionMax="47" xr10:uidLastSave="{B1E8A3C6-FB60-43AD-9119-AD489E1F8078}"/>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<sst xmlns="http://schemas.openxmlformats.org/spreadsheetml/2006/main" count="180295" uniqueCount="39123">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</sst>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300.8798840277741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t="s">
        <v>39024</v>
      </c>
      <c r="F3" s="135">
        <v>45963.735972222225</v>
      </c>
      <c r="G3" s="136">
        <f ca="1">IFERROR(NOW()-F3,"")</f>
        <v>9.2337499998393469E-2</v>
      </c>
      <c r="H3" s="135">
        <v>45963.735972222225</v>
      </c>
      <c r="I3" s="133" t="str">
        <f>IFERROR(VLOOKUP(D3,DB!A:F,6,0),"")</f>
        <v>Power Cube</v>
      </c>
      <c r="J3" s="133" t="str">
        <f>IFERROR(VLOOKUP(D3,DB!A:G,7,0),"")</f>
        <v>Good+No BB Design</v>
      </c>
      <c r="K3" s="137" t="s">
        <v>39025</v>
      </c>
      <c r="L3" s="138" t="str">
        <f>IFERROR(VLOOKUP(D3,DB!A:I,9,0),"")</f>
        <v>Latis</v>
      </c>
    </row>
    <row r="4" spans="1:15" ht="15" customHeight="1">
      <c r="A4" s="132"/>
      <c r="B4" s="133" t="str">
        <f>IFERROR(VLOOKUP(D4,DB!A:K,11,0),"")</f>
        <v/>
      </c>
      <c r="C4" s="133"/>
      <c r="D4" s="133"/>
      <c r="E4" s="134"/>
      <c r="F4" s="135"/>
      <c r="G4" s="136">
        <f ca="1">IFERROR(NOW()-F4,"")</f>
        <v>45963.828309722223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45963.828309722223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45963.828309722223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45963.828309722223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45963.828309722223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45963.828309722223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45963.828309722223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45963.828309722223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45963.828309722223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45963.828309722223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45963.828309722223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45963.828309722223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45963.828309722223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45963.828309722223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45963.828309722223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45963.828309722223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45963.828309722223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45963.828309722223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45963.828309722223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45963.828309722223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45963.828309722223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45963.828309722223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45963.828309722223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45963.828309722223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45963.828309722223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45963.828309722223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45963.828309722223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45963.828309722223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45963.828309722223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45963.828309722223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45963.828309722223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45963.828309722223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45963.828309722223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45963.828309722223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45963.828309722223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45963.828309722223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45963.828309722223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45963.828309722223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45963.828309722223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45963.828309722223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45963.828309722223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45963.828309722223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45963.828309722223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45963.828309722223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45963.828309722223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45963.828309722223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45963.828309722223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45963.828309722223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45963.828309722223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45963.828309722223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45963.828309722223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45963.828309722223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45963.828309722223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45963.828309722223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45963.828309722223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45963.828309722223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45963.828309722223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45963.828309722223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45963.828309722223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45963.828309722223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45963.828309722223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45963.828309722223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45963.828309722223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45963.828309722223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45963.828309722223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45963.828309722223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45963.828309722223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45963.828309722223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45963.828309722223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45963.828309722223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45963.828309722223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45963.828309722223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45963.828309722223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45963.828309722223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45963.828309722223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45963.828309722223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45963.828309722223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45963.828309722223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45963.828309722223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45963.828309722223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45963.828309722223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45963.828309722223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45963.828309722223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45963.828309722223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45963.828309722223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45963.828309722223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45963.828309722223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45963.828309722223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45963.828309722223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45963.828309722223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45963.828309722223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45963.828309722223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45963.828309722223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45963.828309722223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45963.828309722223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45963.828309722223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45963.828309722223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45963.828309722223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45963.828309722223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45963.828309722223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45963.828309722223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45963.828309722223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45963.828309722223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45963.828309722223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45963.828309722223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45963.828309722223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45963.828309722223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45963.828309722223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45963.828309722223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45963.828309722223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8149C51D-7FCB-4B22-BCB4-3513B55DCF8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138.82847199073876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5.0862263888921007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45963.828309722223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45963.828309722223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45963.828309722223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45963.828309722223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45963.828309722223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45963.828309722223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45963.828309722223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45963.828309722223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45963.828309722223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45963.828309722223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45963.828309722223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45963.828309722223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45963.828309722223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45963.828309722223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45963.828309722223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45963.828309722223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45963.828309722223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45963.828309722223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45963.828309722223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45963.828309722223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45963.828309722223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45963.828309722223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45963.828309722223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45963.828309722223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45963.828309722223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45963.828309722223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45963.828309722223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45963.828309722223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45963.828309722223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45963.828309722223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45963.828309722223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45963.828309722223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45963.828309722223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45963.828309722223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45963.828309722223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45963.828309722223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45963.828309722223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45963.828309722223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45963.828309722223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45963.828309722223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45963.828309722223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45963.828309722223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45963.828309722223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45963.828309722223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45963.828309722223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45963.828309722223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45963.828309722223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45963.828309722223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45963.828309722223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45963.828309722223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45963.828309722223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45963.828309722223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45963.828309722223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45963.828309722223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45963.828309722223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45963.828309722223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45963.828309722223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45963.828309722223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45963.828309722223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45963.828309722223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45963.828309722223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45963.828309722223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45963.828309722223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45963.828309722223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45963.828309722223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45963.828309722223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45963.828309722223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45963.828309722223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45963.828309722223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45963.828309722223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45963.828309722223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45963.828309722223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45963.828309722223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45963.828309722223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45963.828309722223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45963.828309722223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45963.828309722223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45963.828309722223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45963.828309722223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45963.828309722223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45963.828309722223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45963.828309722223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45963.828309722223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45963.828309722223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45963.828309722223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45963.828309722223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45963.828309722223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45963.828309722223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45963.828309722223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45963.828309722223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45963.828309722223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45963.828309722223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45963.828309722223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45963.828309722223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45963.828309722223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45963.828309722223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45963.828309722223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45963.828309722223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45963.828309722223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45963.828309722223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45963.828309722223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45963.828309722223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45963.828309722223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45963.828309722223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45963.828309722223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45963.828309722223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45963.828309722223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45963.828309722223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45963.828309722223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45963.828309722223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45963.828309722223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45963.828309722223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45963.828309722223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45963.828309722223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45963.828309722223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45963.828309722223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45963.828309722223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45963.828309722223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45963.828309722223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45963.828309722223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45963.828309722223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45963.828309722223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45963.828309722223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45963.828309722223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45963.828309722223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45963.828309722223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45963.828309722223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45963.828309722223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45963.828309722223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45963.828309722223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45963.828309722223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45963.828309722223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45963.8283099537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45963.8283099537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45963.8283099537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45963.8283099537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45963.8283099537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45963.8283099537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45963.8283099537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45963.8283099537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45963.8283099537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45963.8283099537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45963.8283099537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45963.8283099537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45963.8283099537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45963.8283099537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45963.8283099537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45963.8283099537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45963.8283099537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45963.8283099537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45963.8283099537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45963.8283099537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45963.8283099537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45963.8283099537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45963.8283099537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45963.8283099537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45963.8283099537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45963.8283099537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45963.8283099537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45963.8283099537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45963.8283099537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45963.8283099537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45963.8283099537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45963.8283099537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45963.8283099537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45963.8283099537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45963.8283099537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45963.8283099537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45963.8283099537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45963.8283099537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45963.8283099537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45963.8283099537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45963.8283099537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45963.8283099537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45963.8283099537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45963.8283099537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45963.8283099537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45963.8283099537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45963.8283099537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45963.8283099537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45963.8283099537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45963.8283099537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45963.8283099537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45963.8283099537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45963.8283099537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45963.8283099537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45963.8283099537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45963.8283099537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45963.8283099537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45963.8283099537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45963.8283099537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45963.8283099537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45963.8283099537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45963.8283099537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45963.8283099537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45963.8283099537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45963.8283099537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45963.8283099537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45963.8283099537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45963.8283099537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45963.8283099537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45963.8283099537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45963.8283099537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45963.8283099537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45963.8283099537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45963.8283099537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45963.8283099537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45963.8283099537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45963.8283099537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45963.8283099537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45963.8283099537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45963.8283099537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45963.8283099537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45963.8283099537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45963.8283099537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45963.8283099537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45963.8283099537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45963.8283099537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45963.8283099537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45963.8283099537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45963.8283099537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45963.8283099537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45963.8283099537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45963.8283099537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45963.8283099537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45963.8283099537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45963.8283099537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45963.8283099537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45963.8283099537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45963.8283099537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45963.8283099537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45963.8283099537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45963.8283099537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45963.8283099537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45963.8283099537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45963.8283099537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45963.8283099537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45963.8283099537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45963.8283099537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45963.8283099537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45963.8283099537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45963.8283099537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45963.8283099537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45963.8283099537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45963.8283099537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45963.8283099537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45963.8283099537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45963.8283099537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45963.8283099537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45963.8283099537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45963.8283099537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45963.8283099537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45963.8283099537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45963.8283099537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45963.8283099537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45963.8283099537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45963.8283099537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45963.8283099537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45963.8283099537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45963.8283099537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45963.8283099537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45963.8283099537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45963.8283099537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45963.8283099537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45963.8283099537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45963.8283099537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45963.8283099537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45963.8283099537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45963.8283099537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45963.8283099537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45963.8283099537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45963.8283099537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45963.8283099537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45963.8283099537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45963.8283099537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45963.8283099537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45963.8283099537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45963.8283099537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45963.8283099537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45963.8283099537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45963.8283099537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45963.8283099537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45963.8283099537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45963.8283099537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45963.8283099537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45963.8283099537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45963.8283099537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45963.8283099537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45963.8283099537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45963.8283099537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45963.8283099537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45963.8283099537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45963.8283099537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45963.8283099537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45963.8283099537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45963.8283099537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45963.8283099537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45963.8283099537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45963.8283099537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45963.8283099537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45963.8283099537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45963.8283099537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45963.8283099537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45963.8283099537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45963.8283099537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45963.8283099537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45963.8283099537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45963.8283099537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45963.8283099537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45963.8283099537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45963.8283099537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45963.8283099537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45963.8283099537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45963.8283099537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45963.8283099537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45963.8283099537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45963.8283099537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45963.8283099537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45963.8283099537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45963.8283099537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45963.8283099537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45963.8283099537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45963.8283099537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45963.8283099537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45963.8283099537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45963.8283099537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45963.8283099537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45963.8283099537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45963.8283099537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45963.8283099537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45963.8283099537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45963.8283099537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45963.8283099537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45963.8283099537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45963.8283099537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45963.8283099537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45963.8283099537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45963.8283099537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45963.8283099537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45963.8283099537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45963.8283099537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45963.8283099537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45963.8283099537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45963.8283099537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45963.8283099537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45963.8283099537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45963.8283099537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45963.8283099537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45963.8283099537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45963.8283099537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45963.8283099537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45963.8283099537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45963.8283099537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45963.8283099537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45963.8283099537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45963.8283099537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45963.8283099537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45963.8283099537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45963.8283099537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45963.8283099537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45963.8283099537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45963.8283099537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45963.8283099537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45963.8283099537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45963.8283099537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45963.8283099537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45963.8283099537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45963.8283099537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45963.8283099537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45963.8283099537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45963.8283099537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45963.8283099537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45963.8283099537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45963.8283099537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45963.8283099537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45963.8283099537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45963.8283099537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45963.8283099537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45963.8283099537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45963.8283099537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45963.8283099537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45963.8283099537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45963.8283099537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45963.8283099537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45963.8283099537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45963.8283099537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45963.8283099537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45963.8283099537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45963.8283099537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45963.8283099537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45963.8283099537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45963.8283099537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45963.8283099537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45963.8283099537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45963.8283099537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45963.8283099537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45963.8283099537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45963.8283099537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45963.8283099537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45963.8283099537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45963.8283099537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45963.8283099537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45963.8283099537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45963.8283099537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45963.8283099537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45963.8283099537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45963.8283099537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45963.8283099537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45963.8283099537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45963.8283099537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45963.8283099537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45963.8283099537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45963.8283099537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45963.8283099537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45963.8283099537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45963.8283099537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45963.8283099537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45963.8283099537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45963.8283099537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45963.8283099537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45963.8283099537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45963.8283099537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45963.8283099537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45963.8283099537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45963.8283099537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45963.8283099537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45963.8283099537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45963.8283099537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45963.8283099537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45963.8283099537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45963.8283099537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45963.8283099537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45963.8283099537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45963.8283099537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45963.8283099537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45963.8283099537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45963.8283099537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45963.8283099537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45963.8283099537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45963.8283099537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45963.8283099537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45963.8283099537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45963.8283099537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45963.8283099537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45963.8283099537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45963.8283099537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45963.8283099537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45963.8283099537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45963.8283099537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45963.8283099537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45963.8283099537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45963.8283099537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45963.8283099537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45963.8283099537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45963.8283099537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45963.8283099537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45963.8283099537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45963.8283099537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45963.8283099537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45963.8283099537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45963.8283099537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45963.8283099537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45963.8283099537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45963.8283099537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45963.8283099537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45963.8283099537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45963.8283099537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45963.8283099537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45963.8283099537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45963.8283099537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45963.8283099537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45963.8283099537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45963.8283099537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45963.8283099537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45963.8283099537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45963.8283099537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45963.8283099537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45963.8283099537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45963.8283099537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45963.8283099537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45963.8283099537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45963.8283099537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45963.8283099537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45963.8283099537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45963.8283099537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45963.8283099537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45963.8283099537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45963.8283099537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45963.8283099537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45963.8283099537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45963.8283099537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45963.8283099537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45963.8283099537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45963.8283099537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45963.8283099537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45963.8283099537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45963.8283099537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45963.8283099537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45963.8283099537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45963.8283099537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45963.8283099537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45963.8283099537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45963.8283099537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45963.8283099537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45963.8283099537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45963.8283099537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45963.8283099537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45963.8283099537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45963.8283099537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45963.8283099537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45963.8283099537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45963.8283099537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45963.8283099537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45963.8283099537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45963.8283099537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45963.8283099537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45963.8283099537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45963.8283099537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45963.8283099537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45963.8283099537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45963.8283099537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45963.8283099537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45963.8283099537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45963.8283099537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45963.8283099537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45963.8283099537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45963.8283099537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45963.8283099537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45963.8283099537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45963.8283099537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45963.8283099537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45963.8283099537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45963.8283099537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45963.8283099537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45963.8283099537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45963.8283099537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45963.8283099537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45963.8283099537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45963.8283099537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45963.8283099537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45963.8283099537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45963.8283099537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45963.8283099537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45963.8283099537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45963.8283099537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45963.8283099537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45963.8283099537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45963.8283099537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45963.8283099537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45963.8283099537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45963.8283099537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45963.8283099537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45963.8283099537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45963.8283099537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45963.8283099537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45963.8283099537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45963.8283099537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45963.8283099537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45963.8283099537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45963.8283099537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45963.8283099537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45963.8283099537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45963.8283099537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45963.8283099537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45963.8283099537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45963.8283099537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45963.8283099537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45963.8283099537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45963.8283099537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45963.8283099537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45963.8283099537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45963.8283099537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45963.8283099537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45963.8283099537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45963.8283099537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45963.8283099537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45963.8283099537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45963.8283099537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45963.8283099537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45963.8283099537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45963.8283099537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45963.8283099537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45963.8283099537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45963.8283099537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45963.8283099537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45963.8283099537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45963.8283099537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45963.8283099537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45963.8283099537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45963.8283099537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45963.8283099537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45963.8283099537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45963.8283099537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45963.8283099537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45963.8283099537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45963.8283099537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45963.8283099537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45963.8283099537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45963.8283099537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45963.8283099537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45963.8283099537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45963.8283099537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45963.8283099537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45963.8283099537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45963.8283099537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45963.8283099537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45963.8283099537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45963.8283099537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45963.8283099537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45963.8283099537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45963.8283099537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45963.8283099537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45963.8283099537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45963.8283099537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45963.8283099537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45963.8283099537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45963.8283099537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45963.8283099537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45963.8283099537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45963.8283099537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45963.8283099537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45963.8283099537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45963.8283099537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45963.8283099537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45963.8283099537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45963.8283099537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45963.8283099537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45963.8283099537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45963.8283099537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45963.8283099537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45963.8283099537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45963.8283099537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45963.8283099537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45963.8283099537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45963.8283099537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45963.8283099537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45963.8283099537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45963.8283099537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45963.8283099537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45963.8283099537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45963.8283099537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45963.8283099537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45963.8283099537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45963.8283099537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45963.8283099537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45963.8283099537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45963.8283099537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45963.8283099537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45963.8283099537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45963.8283099537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45963.8283099537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45963.8283099537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45963.8283099537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45963.8283099537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45963.8283099537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45963.8283099537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45963.8283099537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45963.8283099537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45963.8283099537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45963.8283099537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45963.8283099537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45963.8283099537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45963.8283099537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45963.8283099537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45963.8283099537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45963.8283099537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45963.8283099537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45963.8283099537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45963.8283099537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45963.8283099537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45963.8283099537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45963.8283099537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45963.8283099537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45963.8283099537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45963.8283099537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45963.8283099537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45963.8283099537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45963.8283099537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45963.8283099537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45963.8283099537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45963.8283099537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45963.8283099537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45963.8283099537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45963.8283099537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45963.8283099537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45963.8283099537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45963.8283099537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45963.8283099537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45963.8283099537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45963.8283099537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45963.8283099537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45963.8283099537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45963.8283099537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45963.8283099537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45963.8283099537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45963.8283099537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45963.8283099537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45963.8283099537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45963.8283099537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45963.8283099537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45963.8283099537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45963.8283099537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45963.8283099537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45963.8283099537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45963.8283099537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45963.8283099537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45963.8283099537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45963.8283099537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45963.8283099537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45963.8283099537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45963.8283099537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45963.8283099537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45963.8283099537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45963.8283099537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45963.8283099537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45963.8283099537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45963.8283099537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45963.8283099537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45963.8283099537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45963.8283099537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45963.8283099537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45963.8283099537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45963.8283099537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45963.8283099537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45963.8283099537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45963.8283099537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45963.8283099537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45963.8283099537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45963.8283099537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45963.8283099537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45963.8283099537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45963.8283099537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45963.8283099537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45963.8283099537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45963.8283099537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45963.8283099537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45963.8283099537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45963.8283099537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45963.8283099537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45963.8283099537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45963.8283099537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45963.8283099537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45963.8283099537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45963.8283099537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45963.8283099537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45963.8283099537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45963.8283099537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45963.8283099537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45963.8283099537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45963.8283099537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45963.8283099537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45963.8283099537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45963.8283099537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45963.8283099537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45963.8283099537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45963.8283099537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45963.8283099537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45963.8283099537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45963.8283099537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45963.8283099537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45963.8283099537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45963.8283099537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45963.8283099537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45963.8283099537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45963.8283099537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45963.8283099537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45963.8283099537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45963.8283099537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45963.8283099537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45963.8283099537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45963.8283099537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45963.8283099537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45963.8283099537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45963.8283099537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45963.8283099537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45963.8283099537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45963.8283099537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45963.8283099537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45963.8283099537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45963.8283099537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45963.8283099537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45963.8283099537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45963.8283099537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45963.8283099537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45963.8283099537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45963.8283099537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45963.8283099537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45963.8283099537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45963.8283099537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45963.8283099537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45963.8283099537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45963.8283099537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45963.8283099537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45963.8283099537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45963.8283099537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45963.8283099537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45963.8283099537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45963.8283099537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45963.8283099537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45963.8283099537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45963.8283099537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45963.8283099537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45963.8283099537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45963.8283099537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45963.8283099537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45963.8283099537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45963.8283099537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45963.8283099537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45963.8283099537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45963.8283099537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45963.8283099537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45963.8283099537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45963.8283099537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45963.8283099537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45963.8283099537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45963.8283099537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45963.8283099537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45963.8283099537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45963.8283099537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45963.8283099537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45963.8283099537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45963.8283099537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45963.8283099537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45963.8283099537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45963.8283099537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45963.8283099537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45963.8283099537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45963.8283099537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45963.8283099537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45963.8283099537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45963.8283099537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45963.8283099537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45963.8283099537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45963.8283099537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45963.8283099537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45963.8283099537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45963.8283099537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45963.8283099537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45963.8283099537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45963.8283099537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45963.8283099537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45963.8283099537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45963.8283099537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45963.8283099537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45963.8283099537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45963.8283099537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45963.8283099537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45963.8283099537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45963.8283099537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45963.8283099537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45963.8283099537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45963.8283099537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45963.8283099537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45963.8283099537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45963.8283099537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45963.8283099537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45963.8283099537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45963.8283099537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45963.8283099537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45963.8283099537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45963.8283099537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45963.8283099537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45963.8283099537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45963.8283099537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45963.8283099537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45963.8283099537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45963.8283099537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45963.8283099537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45963.8283099537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45963.8283099537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45963.8283099537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45963.8283099537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45963.8283099537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45963.8283099537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45963.8283099537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45963.8283099537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45963.8283099537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45963.8283099537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45963.8283099537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45963.8283099537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45963.8283099537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45963.8283099537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45963.8283099537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45963.8283099537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45963.8283099537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45963.8283099537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45963.8283099537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45963.8283099537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45963.8283099537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45963.8283099537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45963.8283099537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45963.8283099537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45963.8283099537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45963.8283099537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45963.8283099537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45963.8283099537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45963.8283099537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45963.8283099537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45963.8283099537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45963.8283099537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45963.8283099537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45963.8283099537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45963.8283099537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45963.8283099537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45963.8283099537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45963.8283099537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45963.8283099537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45963.8283099537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45963.8283099537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45963.8283099537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45963.8283099537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45963.8283099537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45963.8283099537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45963.8283099537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45963.8283099537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45963.8283099537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45963.8283099537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45963.8283099537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45963.8283099537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45963.8283099537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45963.8283099537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45963.8283099537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45963.8283099537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45963.8283099537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45963.8283099537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45963.8283099537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45963.8283099537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45963.8283099537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45963.8283099537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45963.8283099537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45963.8283099537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45963.8283099537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45963.8283099537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45963.8283099537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45963.8283099537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45963.8283099537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45963.8283099537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45963.8283099537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45963.8283099537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45963.8283099537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45963.8283099537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45963.8283099537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45963.8283099537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45963.8283099537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45963.8283099537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45963.8283099537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45963.8283099537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45963.8283099537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45963.8283099537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45963.8283099537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45963.8283099537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45963.8283099537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45963.8283099537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45963.8283099537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45963.8283099537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45963.8283099537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45963.8283099537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45963.8283099537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45963.8283099537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45963.8283099537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45963.8283099537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45963.8283099537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45963.8283099537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45963.8283099537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45963.8283099537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45963.8283099537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45963.8283099537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45963.8283099537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45963.8283099537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45963.8283099537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45963.8283099537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45963.8283099537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45963.8283099537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45963.8283099537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45963.8283099537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45963.8283099537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45963.8283099537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45963.8283099537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45963.8283099537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45963.8283099537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45963.8283099537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45963.8283099537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45963.8283099537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45963.8283099537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45963.8283099537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45963.8283099537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45963.8283099537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45963.8283099537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45963.8283099537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45963.8283099537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45963.8283099537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45963.8283099537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45963.8283099537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45963.8283099537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45963.8283099537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45963.8283099537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45963.8283099537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45963.8283099537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45963.8283099537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45963.8283099537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45963.8283099537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45963.8283099537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45963.8283099537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45963.8283099537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45963.8283099537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45963.8283099537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45963.8283099537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45963.8283099537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45963.8283099537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45963.8283099537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45963.8283099537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45963.8283099537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45963.8283099537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45963.8283099537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45963.8283099537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45963.8283099537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45963.8283099537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45963.8283099537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45963.8283099537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45963.8283099537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45963.8283099537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45963.8283099537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45963.8283099537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45963.8283099537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45963.8283099537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45963.8283099537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45963.8283099537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45963.8283099537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45963.8283099537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45963.8283099537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45963.8283099537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45963.8283099537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45963.8283099537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45963.8283099537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45963.8283099537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45963.8283099537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45963.8283099537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45963.8283099537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45963.8283099537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45963.8283099537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45963.8283099537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45963.8283099537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45963.8283099537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45963.8283099537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45963.8283099537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45963.8283099537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45963.8283099537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45963.8283099537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45963.8283099537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45963.8283099537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45963.8283099537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45963.8283099537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45963.8283099537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45963.8283099537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45963.8283099537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45963.8283099537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45963.8283099537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45963.8283099537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45963.8283099537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45963.8283099537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45963.8283099537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45963.8283099537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45963.8283099537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45963.8283099537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45963.8283099537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45963.8283099537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45963.8283099537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45963.8283099537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45963.8283099537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45963.8283099537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45963.8283099537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45963.8283099537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45963.8283099537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45963.8283099537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45963.8283099537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45963.8283099537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45963.8283099537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45963.8283099537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45963.8283099537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45963.8283099537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45963.8283099537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45963.8283099537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45963.8283099537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45963.8283099537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45963.8283099537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45963.8283099537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45963.8283099537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45963.8283099537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45963.8283099537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45963.8283099537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45963.8283099537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45963.8283099537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45963.8283099537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45963.8283099537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45963.8283099537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45963.8283099537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45963.8283099537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45963.8283099537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45963.8283099537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45963.8283099537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45963.8283099537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45963.8283099537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45963.8283099537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45963.8283099537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45963.8283099537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45963.8283099537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45963.8283099537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45963.8283099537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45963.8283099537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45963.8283099537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45963.8283099537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45963.8283099537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45963.8283099537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45963.8283099537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45963.8283099537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45963.8283099537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45963.8283099537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45963.8283099537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45963.8283099537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45963.8283099537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45963.8283099537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45963.8283099537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45963.8283099537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45963.8283099537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45963.8283099537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45963.8283099537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45963.8283099537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45963.8283099537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45963.8283099537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45963.8283099537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45963.8283099537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45963.8283099537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45963.8283099537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45963.8283099537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45963.8283099537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45963.8283099537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45963.8283099537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45963.8283099537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45963.8283099537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45963.8283099537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45963.8283099537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45963.8283099537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45963.8283099537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45963.8283099537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45963.8283099537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45963.8283099537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45963.8283099537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45963.8283099537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45963.8283099537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45963.8283099537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45963.8283099537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45963.8283099537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45963.8283099537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45963.8283099537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45963.8283099537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45963.8283099537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45963.8283099537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45963.8283099537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45963.8283099537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45963.8283099537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45963.8283099537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45963.8283099537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45963.8283099537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45963.8283099537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45963.8283099537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45963.8283099537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45963.8283099537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45963.8283099537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45963.8283099537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45963.8283099537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45963.8283099537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45963.8283099537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45963.8283099537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45963.8283099537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45963.8283099537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45963.8283099537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45963.8283099537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45963.8283099537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45963.8283099537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45963.8283099537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45963.8283099537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45963.8283099537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45963.8283099537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45963.8283099537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45963.8283099537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45963.8283099537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45963.8283099537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45963.8283099537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45963.8283099537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45963.8283099537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45963.8283099537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45963.8283099537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45963.8283099537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45963.8283099537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45963.8283099537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45963.8283099537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45963.8283099537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45963.8283099537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45963.8283099537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45963.8283099537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45963.8283099537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45963.8283099537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45963.8283099537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45963.8283099537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45963.8283099537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45963.8283099537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45963.8283099537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45963.8283099537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45963.8283099537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45963.8283099537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45963.8283099537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45963.8283099537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260.34759212962672</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29054</v>
      </c>
      <c r="E3" s="97" t="s">
        <v>39021</v>
      </c>
      <c r="F3" s="122">
        <v>45963.6562962963</v>
      </c>
      <c r="G3" s="123">
        <f ca="1">IFERROR(NOW()-F3,"")</f>
        <v>0.17201365740038455</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34191</v>
      </c>
      <c r="E4" s="97" t="s">
        <v>39021</v>
      </c>
      <c r="F4" s="122">
        <v>45963.657048611109</v>
      </c>
      <c r="G4" s="123">
        <f ca="1">IFERROR(NOW()-F4,"")</f>
        <v>0.17126134259160608</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45963.8283099537</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45963.8283099537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45963.8283099537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45963.8283099537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45963.8283099537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45963.8283099537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45963.8283099537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45963.8283099537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45963.8283099537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45963.8283099537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45963.8283099537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45963.8283099537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45963.8283099537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45963.8283099537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45963.8283099537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45963.8283099537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45963.8283099537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45963.8283099537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45963.8283099537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45963.8283099537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45963.8283099537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45963.8283099537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45963.8283099537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45963.8283099537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45963.8283099537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45963.8283099537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45963.8283099537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45963.8283099537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45963.8283099537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45963.8283099537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45963.8283099537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45963.8283099537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45963.8283099537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45963.8283099537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45963.8283099537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45963.8283099537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45963.8283099537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45963.8283099537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45963.8283099537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45963.8283099537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45963.8283099537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45963.8283099537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45963.8283099537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45963.8283099537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45963.8283099537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45963.8283099537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45963.8283099537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45963.8283099537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45963.8283099537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45963.8283099537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45963.8283099537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45963.8283099537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45963.8283099537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45963.8283099537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45963.8283099537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45963.8283099537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45963.8283099537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45963.8283099537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45963.8283099537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45963.8283099537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45963.8283099537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45963.8283099537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45963.8283099537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45963.8283099537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45963.8283099537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45963.8283099537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45963.8283099537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45963.8283099537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45963.8283099537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45963.8283099537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45963.8283099537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45963.8283099537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45963.8283099537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45963.8283099537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45963.8283099537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45963.8283099537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45963.8283099537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45963.8283099537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45963.8283099537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45963.8283099537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45963.8283099537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45963.8283099537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45963.8283099537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45963.8283099537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45963.8283099537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45963.8283099537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45963.8283099537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45963.8283099537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45963.8283099537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45963.8283099537</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45963.8283099537</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71.996249537034601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39024</v>
      </c>
      <c r="F3" s="38">
        <v>45926.188877314817</v>
      </c>
      <c r="G3" s="143">
        <f t="shared" ref="G3" ca="1" si="0">IFERROR(NOW()-F3,"")</f>
        <v>37.639432407406275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39024</v>
      </c>
      <c r="F4" s="152">
        <v>45948.661111111112</v>
      </c>
      <c r="G4" s="153">
        <f ca="1">IFERROR(NOW()-F4,"")</f>
        <v>15.167198611110507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45963.828309722223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45963.828309722223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45963.828309722223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45963.828309722223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45963.828309722223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45963.828309722223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45963.828309722223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45963.828309722223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45963.828309722223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45963.828309722223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45963.828309722223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45963.828309722223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45963.828309722223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45963.828309722223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45963.828309722223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45963.828309722223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45963.828309722223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45963.828309722223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45963.828309722223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45963.828309722223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45963.828309722223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45963.828309722223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45963.828309722223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45963.828309722223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45963.828309722223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45963.828309722223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45963.828309722223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45963.828309722223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45963.828309722223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45963.828309722223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45963.828309722223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45963.828309722223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45963.828309722223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45963.828309722223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45963.828309722223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45963.828309722223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45963.828309722223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45963.828309722223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45963.828309722223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45963.828309722223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45963.828309722223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45963.828309722223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45963.828309722223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45963.828309722223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45963.828309722223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45963.828309722223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45963.828309722223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45963.828309722223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45963.828309722223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45963.828309722223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45963.828309722223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45963.828309722223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45963.828309722223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45963.828309722223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45963.828309722223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45963.828309722223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45963.828309722223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45963.828309722223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45963.828309722223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45963.828309722223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45963.828309722223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45963.828309722223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45963.828309722223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45963.828309722223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45963.828309722223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45963.828309722223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45963.828309722223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45963.828309722223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45963.828309722223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45963.828309722223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45963.828309722223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45963.828309722223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45963.828309722223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45963.828309722223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45963.828309722223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45963.828309722223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45963.828309722223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45963.828309722223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45963.828309722223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45963.828309722223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45963.828309722223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45963.828309722223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45963.828309722223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45963.828309722223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45963.828309722223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45963.828309722223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45963.828309722223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45963.828309722223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45963.828309722223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45963.828309722223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45963.828309722223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45963.828309722223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45963.828309722223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45963.828309722223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45963.828309722223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45963.828309722223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45963.828309722223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45963.828309722223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45963.828309722223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45963.828309722223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45963.828309722223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45963.828309722223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45963.828309722223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45963.828309722223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45963.828309722223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45963.828309722223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45963.828309722223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45963.828309722223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45963.828309722223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45963.828309722223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45963.828309722223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45963.828309722223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45963.828309722223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45963.828309722223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45963.828309722223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45963.828309722223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45963.828309722223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45963.828309722223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45963.828309722223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45963.828309722223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45963.828309722223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45963.828309722223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45963.828309722223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45963.828309722223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45963.828309722223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45963.828309722223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45963.828309722223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45963.828309722223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45963.828309722223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45963.828309722223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45963.828309722223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45963.828309722223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45963.828309722223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45963.828309722223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45963.828309722223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45963.828309722223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45963.828309722223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45963.828309722223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45963.828309722223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45963.828309722223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45963.828309722223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45963.828309722223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45963.828309722223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45963.828309722223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45963.828309722223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45963.828309722223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45963.828309722223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45963.828309722223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45963.828309722223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45963.828309722223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45963.828309722223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45963.828309722223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45963.828309722223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45963.828309722223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45963.828309722223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45963.828309722223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45963.828309722223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45963.828309722223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45963.828309722223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45963.828309722223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45963.828309722223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45963.828309722223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45963.828309722223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45963.828309722223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45963.828309722223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45963.828309722223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45963.828309722223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45963.828309722223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45963.828309722223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45963.828309722223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45963.828309722223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45963.828309722223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45963.828309722223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45963.828309722223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45963.828309722223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45963.828309722223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45963.828309722223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45963.828309722223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45963.828309722223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45963.828309722223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45963.828309722223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45963.828309722223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45963.828309722223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45963.828309722223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45963.828309722223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45963.828309722223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45963.828309722223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45963.828309722223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45963.828309722223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45963.828309722223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45963.828309722223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45963.828309722223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45963.828309722223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45963.828309722223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45963.828309722223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45963.828309722223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45963.828309722223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45963.828309722223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45963.828309722223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45963.828309722223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45963.828309722223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45963.828309722223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45963.828309722223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45963.828309722223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45963.828309722223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45963.828309722223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45963.828309722223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45963.828309722223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45963.828309722223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45963.828309722223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45963.828309722223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45963.828309722223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45963.828309722223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45963.828309722223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45963.828309722223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45963.828309722223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45963.828309722223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45963.828309722223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45963.828309722223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45963.828309722223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45963.828309722223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45963.828309722223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45963.828309722223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45963.828309722223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45963.828309722223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45963.828309722223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45963.828309722223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45963.828309722223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45963.828309722223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45963.828309722223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45963.828309722223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45963.828309722223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45963.828309722223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45963.828309722223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45963.828309722223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45963.828309722223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45963.828309722223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45963.828309722223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45963.828309722223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45963.828309722223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45963.828309722223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45963.828309722223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45963.828309722223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45963.828309722223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45963.828309722223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45963.828309722223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45963.828309722223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45963.828309722223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45963.828309722223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45963.828309722223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45963.828309722223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45963.828309722223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45963.828309722223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45963.828309722223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45963.828309722223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45963.828309722223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45963.828309722223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45963.828309722223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45963.828309722223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45963.828309722223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45963.828309722223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45963.828309722223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45963.828309722223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45963.828309722223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45963.828309722223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45963.828309722223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45963.828309722223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45963.828309722223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45963.828309722223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45963.828309722223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45963.828309722223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45963.828309722223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45963.828309722223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45963.828309722223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45963.828309722223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45963.828309722223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45963.828309722223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45963.828309722223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45963.828309722223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45963.828309722223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45963.828309722223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45963.828309722223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45963.828309722223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45963.828309722223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45963.828309722223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45963.828309722223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45963.828309722223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45963.828309722223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45963.828309722223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45963.828309722223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45963.828309722223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45963.828309722223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45963.828309722223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45963.828309722223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45963.828309722223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45963.828309722223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45963.828309722223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45963.828309722223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45963.828309722223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45963.828309722223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45963.828309722223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45963.828309722223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45963.828309722223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45963.828309722223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45963.828309722223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45963.828309722223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45963.828309722223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45963.828309722223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45963.828309722223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45963.828309722223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45963.828309722223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45963.828309722223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45963.828309722223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45963.828309722223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45963.828309722223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45963.828309722223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45963.828309722223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45963.828309722223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45963.828309722223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45963.828309722223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45963.828309722223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45963.828309722223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45963.828309722223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45963.828309722223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45963.828309722223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45963.828309722223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45963.828309722223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45963.828309722223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45963.828309722223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45963.828309722223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45963.828309722223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45963.828309722223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45963.828309722223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45963.828309722223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45963.828309722223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45963.828309722223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45963.828309722223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45963.828309722223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45963.828309722223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45963.828309722223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45963.828309722223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45963.828309722223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45963.828309722223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45963.828309722223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45963.828309722223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45963.828309722223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45963.828309722223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45963.828309722223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45963.828309722223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45963.828309722223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45963.828309722223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45963.828309722223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45963.828309722223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45963.828309722223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45963.828309722223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45963.828309722223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45963.828309722223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45963.828309722223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45963.828309722223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45963.828309722223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45963.828309722223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45963.828309722223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45963.828309722223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45963.828309722223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45963.828309722223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45963.828309722223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45963.828309722223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45963.828309722223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45963.828309722223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45963.828309722223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0.19885370370320743</v>
      </c>
      <c r="H2" s="106">
        <v>45963.634062500001</v>
      </c>
      <c r="I2" s="102" t="str">
        <f>IFERROR(VLOOKUP(D2,DB!A:F,6,0),"")</f>
        <v>SCECO</v>
      </c>
      <c r="J2" s="169" t="str">
        <f>IFERROR(VLOOKUP(D2,DB!A:G,7,0),"")</f>
        <v>In progress</v>
      </c>
      <c r="K2" s="107" t="s">
        <v>39122</v>
      </c>
      <c r="L2" s="108" t="str">
        <f>IFERROR(VLOOKUP(D2,DB!A:I,9,0),"")</f>
        <v>Latis</v>
      </c>
    </row>
    <row r="3" spans="1:16383" ht="31.5" customHeight="1">
      <c r="A3" s="168"/>
      <c r="B3" s="169" t="str">
        <f>IFERROR(VLOOKUP(D3,DB!A:K,11,0),"")</f>
        <v/>
      </c>
      <c r="C3" s="170"/>
      <c r="D3" s="169"/>
      <c r="E3" s="102"/>
      <c r="F3" s="171"/>
      <c r="G3" s="115">
        <f t="shared" ref="G3:G24" ca="1" si="0">IFERROR(NOW()-F3,"-")</f>
        <v>45963.828309722223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45963.828309722223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45963.828309722223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45963.828309722223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45963.828309722223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45963.828309722223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45963.828309722223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45963.828309722223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45963.828309722223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45963.828309722223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45963.828309722223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45963.828309722223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45963.828309722223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45963.828309722223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45963.828309722223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45963.828309722223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45963.828309722223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45963.828309722223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45963.828309722223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45963.828309722223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45963.828309722223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45963.828309722223</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45963.828309722223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45963.828309722223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45963.828309722223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45963.828309722223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45963.828309722223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45963.828309722223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45963.828309722223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45963.828309722223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45963.828309722223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45963.828309722223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45963.828309722223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45963.828309722223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45963.828309722223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45963.828309722223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45963.828309722223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45963.828309722223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45963.828309722223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45963.828309722223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45963.828309722223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45963.828309722223</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