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029" documentId="120_S{2AC9BD13-BADA-5192-A53E-5A8FF88502F6}" xr6:coauthVersionLast="47" xr6:coauthVersionMax="47" xr10:uidLastSave="{25CF8E69-715C-4701-BB20-6808A80F6570}"/>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<sst xmlns="http://schemas.openxmlformats.org/spreadsheetml/2006/main" count="180282" uniqueCount="39125">
  <si>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</si>
  <si>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</si>
  <si>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</si>
  <si>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</si>
  <si>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</si>
  <si>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</si>
  <si>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</si>
  <si>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</si>
  <si>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</si>
  <si>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</si>
  <si>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</si>
  <si>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</si>
  <si>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</si>
  <si>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</si>
  <si>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</si>
  <si>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</si>
  <si>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</si>
  <si>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</si>
  <si>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</si>
  <si>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</si>
  <si>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</si>
  <si>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</si>
  <si>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</si>
  <si>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</si>
  <si>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</si>
  <si>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</si>
  <si>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</si>
  <si>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</si>
  <si>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</si>
  <si>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</si>
  <si>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</si>
  <si>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</si>
  <si>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</si>
  <si>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</si>
  <si>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</si>
  <si>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</si>
  <si>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</si>
  <si>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</si>
  <si>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</si>
  <si>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</si>
  <si>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</si>
  <si>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</si>
  <si>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</si>
  <si>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</si>
  <si>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</si>
  <si>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</si>
  <si>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</si>
  <si>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</si>
  <si>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</si>
  <si>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</si>
  <si>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</si>
  <si>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</si>
  <si>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</si>
  <si>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</si>
  <si>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</si>
  <si>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</si>
  <si>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</si>
  <si>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</si>
  <si>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</si>
  <si>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</si>
  <si>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</si>
  <si>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</si>
  <si>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</si>
  <si>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</si>
  <si>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</si>
  <si>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</si>
  <si>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</si>
  <si>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</si>
  <si>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</si>
  <si>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</si>
  <si>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</si>
  <si>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</si>
  <si>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</si>
  <si>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</si>
  <si>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</si>
  <si>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</si>
  <si>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</si>
  <si>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</si>
  <si>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</si>
  <si>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</si>
  <si>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</si>
  <si>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</si>
  <si>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</si>
  <si>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</si>
  <si>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</si>
  <si>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</si>
  <si>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</si>
  <si>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</si>
  <si>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</si>
  <si>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</si>
  <si>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</si>
  <si>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</si>
  <si>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</si>
  <si>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</si>
  <si>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</si>
  <si>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</si>
  <si>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</si>
  <si>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</si>
  <si>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</si>
  <si>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</si>
  <si>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</si>
  <si>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</si>
  <si>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</si>
  <si>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</si>
  <si>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</si>
  <si>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</si>
  <si>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</si>
  <si>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</si>
  <si>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</si>
  <si>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</si>
  <si>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</si>
  <si>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</si>
  <si>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</si>
  <si>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</si>
  <si>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</si>
  <si>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</si>
  <si>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</si>
  <si>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</si>
  <si>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</si>
  <si>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</si>
  <si>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</si>
  <si>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</si>
  <si>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</si>
  <si>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</si>
  <si>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</si>
  <si>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</si>
  <si>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</si>
  <si>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</si>
  <si>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</si>
  <si>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</si>
  <si>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</si>
  <si>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</si>
  <si>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</si>
  <si>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</si>
  <si>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</si>
  <si>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</si>
  <si>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</si>
  <si>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</si>
  <si>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</si>
  <si>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</si>
  <si>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</si>
  <si>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</si>
  <si>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</si>
  <si>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</si>
  <si>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</si>
  <si>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</si>
  <si>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</si>
  <si>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</si>
  <si>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</si>
  <si>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</si>
  <si>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</si>
  <si>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</si>
  <si>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</si>
  <si>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</si>
  <si>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</si>
  <si>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</si>
  <si>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</si>
  <si>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</si>
  <si>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</si>
  <si>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</si>
  <si>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</si>
  <si>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</si>
  <si>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</si>
  <si>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</si>
  <si>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</si>
  <si>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</si>
  <si>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</si>
  <si>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</si>
  <si>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</si>
  <si>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</si>
  <si>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</si>
  <si>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</si>
  <si>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</si>
  <si>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</si>
  <si>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</si>
  <si>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</si>
  <si>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</si>
  <si>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</si>
  <si>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</si>
  <si>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</si>
  <si>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</si>
  <si>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</si>
  <si>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</si>
  <si>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</si>
  <si>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</si>
  <si>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</si>
  <si>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</si>
  <si>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</si>
  <si>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</si>
  <si>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</si>
  <si>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</si>
  <si>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</si>
  <si>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</si>
  <si>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</si>
  <si>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</si>
  <si>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</si>
  <si>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</si>
  <si>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</si>
  <si>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</si>
  <si>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</si>
  <si>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</si>
  <si>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</si>
  <si>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</si>
  <si>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</si>
  <si>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</si>
  <si>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</si>
  <si>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</si>
  <si>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</si>
  <si>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</si>
  <si>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</si>
  <si>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</si>
  <si>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</si>
  <si>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</si>
  <si>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</si>
  <si>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</si>
  <si>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</si>
  <si>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</si>
  <si>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</si>
  <si>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</si>
  <si>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</si>
  <si>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</si>
  <si>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</si>
  <si>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</si>
  <si>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</si>
  <si>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</si>
  <si>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</si>
  <si>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</si>
  <si>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</si>
  <si>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</si>
  <si>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</si>
  <si>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</si>
  <si>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</si>
  <si>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</si>
  <si>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</si>
  <si>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</si>
  <si>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</si>
  <si>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</si>
  <si>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</si>
  <si>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</si>
  <si>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</si>
  <si>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</si>
  <si>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</si>
  <si>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</si>
  <si>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</si>
  <si>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</si>
  <si>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</si>
  <si>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</si>
  <si>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</si>
  <si>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</si>
  <si>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</si>
  <si>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</si>
  <si>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</si>
  <si>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</si>
  <si>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</si>
  <si>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</si>
  <si>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</si>
  <si>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</si>
  <si>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</si>
  <si>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</si>
  <si>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</si>
  <si>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</si>
  <si>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</si>
  <si>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</si>
  <si>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</si>
  <si>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</si>
  <si>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</si>
  <si>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</si>
  <si>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</si>
  <si>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</si>
  <si>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</si>
  <si>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</si>
  <si>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</si>
  <si>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</si>
  <si>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</si>
  <si>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</si>
  <si>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</si>
  <si>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</si>
  <si>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</si>
  <si>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</si>
  <si>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</si>
  <si>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</si>
  <si>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</si>
  <si>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</si>
  <si>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</si>
  <si>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</si>
  <si>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</si>
  <si>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</si>
  <si>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</si>
  <si>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</si>
  <si>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</si>
  <si>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</si>
  <si>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</si>
  <si>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</si>
  <si>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</si>
  <si>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</si>
  <si>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</si>
  <si>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</si>
  <si>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</si>
  <si>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</si>
  <si>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</si>
  <si>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</si>
  <si>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</si>
  <si>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</si>
  <si>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</si>
  <si>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</si>
  <si>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</si>
  <si>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</si>
  <si>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</si>
  <si>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</si>
  <si>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</si>
  <si>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</si>
  <si>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</si>
  <si>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</si>
  <si>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</si>
  <si>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</si>
  <si>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</si>
  <si>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</si>
  <si>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</si>
  <si>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</si>
  <si>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</si>
  <si>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</si>
  <si>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</si>
  <si>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</si>
  <si>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</si>
  <si>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</si>
  <si>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</si>
  <si>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</si>
  <si>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</si>
  <si>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</si>
  <si>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</si>
  <si>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</si>
  <si>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</si>
  <si>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</si>
  <si>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</si>
  <si>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</si>
  <si>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</si>
  <si>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</si>
  <si>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</si>
  <si>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</si>
  <si>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</si>
  <si>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</si>
  <si>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</si>
  <si>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</si>
  <si>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</si>
  <si>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</si>
  <si>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</si>
  <si>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</si>
  <si>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</si>
  <si>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</si>
  <si>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</si>
  <si>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</si>
  <si>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</si>
  <si>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</si>
  <si>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</si>
  <si>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</si>
  <si>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</si>
  <si>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</si>
  <si>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</si>
  <si>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</si>
  <si>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</si>
  <si>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</si>
  <si>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</si>
  <si>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</si>
  <si>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</si>
  <si>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</si>
  <si>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</si>
  <si>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</si>
  <si>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</si>
  <si>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</si>
  <si>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</si>
  <si>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</si>
  <si>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</si>
  <si>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</si>
  <si>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</si>
  <si>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</si>
  <si>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</si>
  <si>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</si>
  <si>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</si>
  <si>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</si>
  <si>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</si>
  <si>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</si>
  <si>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</si>
  <si>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</si>
  <si>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</si>
  <si>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</si>
  <si>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</si>
  <si>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</si>
  <si>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</si>
  <si>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</si>
  <si>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</si>
  <si>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</si>
  <si>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</si>
  <si>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</si>
  <si>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</si>
  <si>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</si>
  <si>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</si>
  <si>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</si>
  <si>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</si>
  <si>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</si>
  <si>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</si>
  <si>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</si>
  <si>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</si>
  <si>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</si>
  <si>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</si>
  <si>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</si>
  <si>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</si>
  <si>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</si>
  <si>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</si>
  <si>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</si>
  <si>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</si>
  <si>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</si>
  <si>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</si>
  <si>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</si>
  <si>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</si>
  <si>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</si>
  <si>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</si>
  <si>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</si>
  <si>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</si>
  <si>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</si>
  <si>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</si>
  <si>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</si>
  <si>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</si>
  <si>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</si>
  <si>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</si>
  <si>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</si>
  <si>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</si>
  <si>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</si>
  <si>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</si>
  <si>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</si>
  <si>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</si>
  <si>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</si>
  <si>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</si>
  <si>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</si>
  <si>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</si>
  <si>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</si>
  <si>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</si>
  <si>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</si>
  <si>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</si>
  <si>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</si>
  <si>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</si>
  <si>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</si>
  <si>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</si>
  <si>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</si>
  <si>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</si>
  <si>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</si>
  <si>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</si>
  <si>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</si>
  <si>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</si>
  <si>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</si>
  <si>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</si>
  <si>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</si>
  <si>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</si>
  <si>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</si>
  <si>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</si>
  <si>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</si>
  <si>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</si>
  <si>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</si>
  <si>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</si>
  <si>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</si>
  <si>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</si>
  <si>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</si>
  <si>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</si>
  <si>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</si>
  <si>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</si>
  <si>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</si>
  <si>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</si>
  <si>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</si>
  <si>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</si>
  <si>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</si>
  <si>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</si>
  <si>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</si>
  <si>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</si>
  <si>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</si>
  <si>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</si>
  <si>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</si>
  <si>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</si>
  <si>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</si>
  <si>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</si>
  <si>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</si>
  <si>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</si>
  <si>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</si>
  <si>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</si>
  <si>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</si>
  <si>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</si>
  <si>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</si>
  <si>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</si>
  <si>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</si>
  <si>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</si>
  <si>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</si>
  <si>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</si>
  <si>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</si>
  <si>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</si>
  <si>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</si>
  <si>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</si>
  <si>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</si>
  <si>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</si>
  <si>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</si>
  <si>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</si>
  <si>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</si>
  <si>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</si>
  <si>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</si>
  <si>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</si>
  <si>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</si>
  <si>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</si>
  <si>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</si>
  <si>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</si>
  <si>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</si>
  <si>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</si>
  <si>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</si>
  <si>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</si>
  <si>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</si>
  <si>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</si>
  <si>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</si>
  <si>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</si>
  <si>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</si>
  <si>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</si>
  <si>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</si>
  <si>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</si>
  <si>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</si>
  <si>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</si>
  <si>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</si>
  <si>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</si>
  <si>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</si>
  <si>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</si>
  <si>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</si>
  <si>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</si>
  <si>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</si>
  <si>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</si>
  <si>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</si>
  <si>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</si>
  <si>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</si>
  <si>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</si>
  <si>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</si>
  <si>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</si>
  <si>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</si>
  <si>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</si>
  <si>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</si>
  <si>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</si>
  <si>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</si>
  <si>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</si>
  <si>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</si>
  <si>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</si>
  <si>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</si>
  <si>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</si>
  <si>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</si>
  <si>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</si>
  <si>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</si>
  <si>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</si>
  <si>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</si>
  <si>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</si>
  <si>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</si>
  <si>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</si>
  <si>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</si>
  <si>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</si>
  <si>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</si>
  <si>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</si>
  <si>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</si>
  <si>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</si>
  <si>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</si>
  <si>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</si>
  <si>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</si>
  <si>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</si>
  <si>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</si>
  <si>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</si>
  <si>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</si>
  <si>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</si>
  <si>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</si>
  <si>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</si>
  <si>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</si>
  <si>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</si>
  <si>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</si>
  <si>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</si>
  <si>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</si>
  <si>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</si>
  <si>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</si>
  <si>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</si>
  <si>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</si>
  <si>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</si>
  <si>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</si>
  <si>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</si>
  <si>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</si>
  <si>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</si>
  <si>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</si>
  <si>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</si>
  <si>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</si>
  <si>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</si>
  <si>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</si>
  <si>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</si>
  <si>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</si>
  <si>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</si>
  <si>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</si>
  <si>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</si>
  <si>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</si>
  <si>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</si>
  <si>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</si>
  <si>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</si>
  <si>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</si>
  <si>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</si>
  <si>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</si>
  <si>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</si>
  <si>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</si>
  <si>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</si>
  <si>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</si>
  <si>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</si>
  <si>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</si>
  <si>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</si>
  <si>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</si>
  <si>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</si>
  <si>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</si>
  <si>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</si>
  <si>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</si>
  <si>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</si>
  <si>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</si>
  <si>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</si>
  <si>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</si>
  <si>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</si>
  <si>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</si>
  <si>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</si>
  <si>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</si>
  <si>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</si>
  <si>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</si>
  <si>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</si>
  <si>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</si>
  <si>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</si>
  <si>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</si>
  <si>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</si>
  <si>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</si>
  <si>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</si>
  <si>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</si>
  <si>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</si>
  <si>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</si>
  <si>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</si>
  <si>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</si>
  <si>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</si>
  <si>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</si>
  <si>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</si>
  <si>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</si>
  <si>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</si>
  <si>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</si>
  <si>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</si>
  <si>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</si>
  <si>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</si>
  <si>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</si>
  <si>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</si>
  <si>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</si>
  <si>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</si>
  <si>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</si>
  <si>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</si>
  <si>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</si>
  <si>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</si>
  <si>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</si>
  <si>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</si>
  <si>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</si>
  <si>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</si>
  <si>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</si>
  <si>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</si>
  <si>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</si>
  <si>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</si>
  <si>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</si>
  <si>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</si>
  <si>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</si>
  <si>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</si>
  <si>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</si>
  <si>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</si>
  <si>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</si>
  <si>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</si>
  <si>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</si>
  <si>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</si>
  <si>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</si>
  <si>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</si>
  <si>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</si>
  <si>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</si>
  <si>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</si>
  <si>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</si>
  <si>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</si>
  <si>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</si>
  <si>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</si>
  <si>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</si>
  <si>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</si>
  <si>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</si>
  <si>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</si>
  <si>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</si>
  <si>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</si>
  <si>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</si>
  <si>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</si>
  <si>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</si>
  <si>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</si>
  <si>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</si>
  <si>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</si>
  <si>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</si>
  <si>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</si>
  <si>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</si>
  <si>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</si>
  <si>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</si>
  <si>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</si>
  <si>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</si>
  <si>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</si>
  <si>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</si>
  <si>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</si>
  <si>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</si>
  <si>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</si>
  <si>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</si>
  <si>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</si>
  <si>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</si>
  <si>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</si>
  <si>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</si>
  <si>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</si>
  <si>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</si>
  <si>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</si>
  <si>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</si>
  <si>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</si>
  <si>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</si>
  <si>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</si>
  <si>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</si>
  <si>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</si>
  <si>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</si>
  <si>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</si>
  <si>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</si>
  <si>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</si>
  <si>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</si>
  <si>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</si>
  <si>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</si>
  <si>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</si>
  <si>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</si>
  <si>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</si>
  <si>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</si>
  <si>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</si>
  <si>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</si>
  <si>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</si>
  <si>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</si>
  <si>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</si>
  <si>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</si>
  <si>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</si>
  <si>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</si>
  <si>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</si>
  <si>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</si>
  <si>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</si>
  <si>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</si>
  <si>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</si>
  <si>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</si>
  <si>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</si>
  <si>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</si>
  <si>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</si>
  <si>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</si>
  <si>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</si>
  <si>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</si>
  <si>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</si>
  <si>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</si>
  <si>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</si>
  <si>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</si>
  <si>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</si>
  <si>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</si>
  <si>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</si>
  <si>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</si>
  <si>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</si>
  <si>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</si>
  <si>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</si>
  <si>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</si>
  <si>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</si>
  <si>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</si>
  <si>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</si>
  <si>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</si>
  <si>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</si>
  <si>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</si>
  <si>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</si>
  <si>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</si>
  <si>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</si>
  <si>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</si>
  <si>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</si>
  <si>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</si>
  <si>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</si>
  <si>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</si>
  <si>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</si>
  <si>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</si>
  <si>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</si>
  <si>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</si>
  <si>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</si>
  <si>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</si>
  <si>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</si>
  <si>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</si>
  <si>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</si>
  <si>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</si>
  <si>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</si>
  <si>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</si>
  <si>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</si>
  <si>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</si>
  <si>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</si>
  <si>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</si>
  <si>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</si>
  <si>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</si>
  <si>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</si>
  <si>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</si>
  <si>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</si>
  <si>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</si>
  <si>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</si>
  <si>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</si>
  <si>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</si>
  <si>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</si>
  <si>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</si>
  <si>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</si>
  <si>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</si>
  <si>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</si>
  <si>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</si>
  <si>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</si>
  <si>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</si>
  <si>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</si>
  <si>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</si>
  <si>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</si>
  <si>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</si>
  <si>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</si>
  <si>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</si>
  <si>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</si>
  <si>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</si>
  <si>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</si>
  <si>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</si>
  <si>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</si>
  <si>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</si>
  <si>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</si>
  <si>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</si>
  <si>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</si>
  <si>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</si>
  <si>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</si>
  <si>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</si>
  <si>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</si>
  <si>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</si>
  <si>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</si>
  <si>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</si>
  <si>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</si>
  <si>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</si>
  <si>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</si>
  <si>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</si>
  <si>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</si>
  <si>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</si>
  <si>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</si>
  <si>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</si>
  <si>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</si>
  <si>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</si>
  <si>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</si>
  <si>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</si>
  <si>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</si>
  <si>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</si>
  <si>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</si>
  <si>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</si>
  <si>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</si>
  <si>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</si>
  <si>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</si>
  <si>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</si>
  <si>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</si>
  <si>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</si>
  <si>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</si>
  <si>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</si>
  <si>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</si>
  <si>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</si>
  <si>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</si>
  <si>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</si>
  <si>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</si>
  <si>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</si>
  <si>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</si>
  <si>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</si>
  <si>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</si>
  <si>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</si>
  <si>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</si>
  <si>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</si>
  <si>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</si>
  <si>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</si>
  <si>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</si>
  <si>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</si>
  <si>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</si>
  <si>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</si>
  <si>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</si>
  <si>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</si>
  <si>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</si>
  <si>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</si>
  <si>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</si>
  <si>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</si>
  <si>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</si>
  <si>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</si>
  <si>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</si>
  <si>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</si>
  <si>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</si>
  <si>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</si>
  <si>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</si>
  <si>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</si>
  <si>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</si>
  <si>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</si>
  <si>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</si>
  <si>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</si>
  <si>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</si>
  <si>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</si>
  <si>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</si>
  <si>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</si>
  <si>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</si>
  <si>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</si>
  <si>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</si>
  <si>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</si>
  <si>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</si>
  <si>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</si>
  <si>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</si>
  <si>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</si>
  <si>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</si>
  <si>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</si>
  <si>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</si>
  <si>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</si>
  <si>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</si>
  <si>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</si>
  <si>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</si>
  <si>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</si>
  <si>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</si>
  <si>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</si>
  <si>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</si>
  <si>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</si>
  <si>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</si>
  <si>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</si>
  <si>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</si>
  <si>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</si>
  <si>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</si>
  <si>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</si>
  <si>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</si>
  <si>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</si>
  <si>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</si>
  <si>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</si>
  <si>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</si>
  <si>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</si>
  <si>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</si>
  <si>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</si>
  <si>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</si>
  <si>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</si>
  <si>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</si>
  <si>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</si>
  <si>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</si>
  <si>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</si>
  <si>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</si>
  <si>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</si>
  <si>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</si>
  <si>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</si>
  <si>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</si>
  <si>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</si>
  <si>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</si>
  <si>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</si>
  <si>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</si>
  <si>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</si>
  <si>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</si>
  <si>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</si>
  <si>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</si>
  <si>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</si>
  <si>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</si>
  <si>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</si>
  <si>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</si>
  <si>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</si>
  <si>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</si>
  <si>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</si>
  <si>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</si>
  <si>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</si>
  <si>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</si>
  <si>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</si>
  <si>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</si>
  <si>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</si>
  <si>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</si>
  <si>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</si>
  <si>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</si>
  <si>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</si>
  <si>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</si>
  <si>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</si>
  <si>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</si>
  <si>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</si>
  <si>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</si>
  <si>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</si>
  <si>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</si>
  <si>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</si>
  <si>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</si>
  <si>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</si>
  <si>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</si>
  <si>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</si>
  <si>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</si>
  <si>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</si>
  <si>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</si>
  <si>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</si>
  <si>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</si>
  <si>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</si>
  <si>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</si>
  <si>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</si>
  <si>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</si>
  <si>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</si>
  <si>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</si>
  <si>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</si>
  <si>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</si>
  <si>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</si>
  <si>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</si>
  <si>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</si>
  <si>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</si>
  <si>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</si>
  <si>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</si>
  <si>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</si>
  <si>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</si>
  <si>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</si>
  <si>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</si>
  <si>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</si>
  <si>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</si>
  <si>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</si>
  <si>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</si>
  <si>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</si>
  <si>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</si>
  <si>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</si>
  <si>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</si>
  <si>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</si>
  <si>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</si>
  <si>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</si>
  <si>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</si>
  <si>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</si>
  <si>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</si>
  <si>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</si>
  <si>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</si>
  <si>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</si>
  <si>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</si>
  <si>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</si>
  <si>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</si>
  <si>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</si>
  <si>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</si>
  <si>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</si>
  <si>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</si>
  <si>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</si>
  <si>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</si>
  <si>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</si>
  <si>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</si>
  <si>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</si>
  <si>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</si>
  <si>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</si>
  <si>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</si>
  <si>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</si>
  <si>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</si>
  <si>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</si>
  <si>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</si>
  <si>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</si>
  <si>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</si>
  <si>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</si>
  <si>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</si>
  <si>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</si>
  <si>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</si>
  <si>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</si>
  <si>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</si>
  <si>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</si>
  <si>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</si>
  <si>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</si>
  <si>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</si>
  <si>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</si>
  <si>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</si>
  <si>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</si>
  <si>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</si>
  <si>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</si>
  <si>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</si>
  <si>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</si>
  <si>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</si>
  <si>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</si>
  <si>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</si>
  <si>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</si>
  <si>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</si>
  <si>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</si>
  <si>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</si>
  <si>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</si>
  <si>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</si>
  <si>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</si>
  <si>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</si>
  <si>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</si>
  <si>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</si>
  <si>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</si>
  <si>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</si>
  <si>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</si>
  <si>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</si>
  <si>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</si>
  <si>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</si>
  <si>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</si>
  <si>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</si>
  <si>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</si>
  <si>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</si>
  <si>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</si>
  <si>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</si>
  <si>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</si>
  <si>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</si>
  <si>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</si>
  <si>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</si>
  <si>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</si>
  <si>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</si>
  <si>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</si>
  <si>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</si>
  <si>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</si>
  <si>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</si>
  <si>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</si>
  <si>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</si>
  <si>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</si>
  <si>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</si>
  <si>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</si>
  <si>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</si>
  <si>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</si>
  <si>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</si>
  <si>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</si>
  <si>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</si>
  <si>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</si>
  <si>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</si>
  <si>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</si>
  <si>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</si>
  <si>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</si>
  <si>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</si>
  <si>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</si>
  <si>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</si>
  <si>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</si>
  <si>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</si>
  <si>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</si>
  <si>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</si>
  <si>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</si>
  <si>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</si>
  <si>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</si>
  <si>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</si>
  <si>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</si>
  <si>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</si>
  <si>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</si>
  <si>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</si>
  <si>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</si>
  <si>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</si>
  <si>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</si>
  <si>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</si>
  <si>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</si>
  <si>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</si>
  <si>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</si>
  <si>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</si>
  <si>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</si>
  <si>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</si>
  <si>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</si>
  <si>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</si>
  <si>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</si>
  <si>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</si>
  <si>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</si>
  <si>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</si>
  <si>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</si>
  <si>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</si>
  <si>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</si>
  <si>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</si>
  <si>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</si>
  <si>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</si>
  <si>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</si>
  <si>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</si>
  <si>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</si>
  <si>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</si>
  <si>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</si>
  <si>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</si>
  <si>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</si>
  <si>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</si>
  <si>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</si>
  <si>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</si>
  <si>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</si>
  <si>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</si>
  <si>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</si>
  <si>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</si>
  <si>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</si>
  <si>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</si>
  <si>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</si>
  <si>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</si>
  <si>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</si>
  <si>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</si>
  <si>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</si>
  <si>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</si>
  <si>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</si>
  <si>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</si>
  <si>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</si>
  <si>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</si>
  <si>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</si>
  <si>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</si>
  <si>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</si>
  <si>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</si>
  <si>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</si>
  <si>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</si>
  <si>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</si>
  <si>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</si>
  <si>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</si>
  <si>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</si>
  <si>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</si>
  <si>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</si>
  <si>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</si>
  <si>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</si>
  <si>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</si>
  <si>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</si>
  <si>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</si>
  <si>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</si>
  <si>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</si>
  <si>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</si>
  <si>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</si>
  <si>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</si>
  <si>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</si>
  <si>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</si>
  <si>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</si>
  <si>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</si>
  <si>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</si>
  <si>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</si>
  <si>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</si>
  <si>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</si>
  <si>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</si>
  <si>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</si>
  <si>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</si>
  <si>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</si>
  <si>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</si>
  <si>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</si>
  <si>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</si>
  <si>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</si>
  <si>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</si>
  <si>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</si>
  <si>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</si>
  <si>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</si>
  <si>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</si>
  <si>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</si>
  <si>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</si>
  <si>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</si>
  <si>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</si>
  <si>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</si>
  <si>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</si>
  <si>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</si>
  <si>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</si>
  <si>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</si>
  <si>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</si>
  <si>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</si>
  <si>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</si>
  <si>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</si>
  <si>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</si>
  <si>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</si>
  <si>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</si>
  <si>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</si>
  <si>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</si>
  <si>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</si>
  <si>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</si>
  <si>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</si>
  <si>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</si>
  <si>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</si>
  <si>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</si>
  <si>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</si>
  <si>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</si>
  <si>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</si>
  <si>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</si>
  <si>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</si>
  <si>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</si>
  <si>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</si>
  <si>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</si>
  <si>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</si>
  <si>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</si>
  <si>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</si>
  <si>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</si>
  <si>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</si>
  <si>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</si>
  <si>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</si>
  <si>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</si>
  <si>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</si>
  <si>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</si>
  <si>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</si>
  <si>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</si>
  <si>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</si>
  <si>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</si>
  <si>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</si>
  <si>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</si>
  <si>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</si>
  <si>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</si>
  <si>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</si>
  <si>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</si>
  <si>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</si>
  <si>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</si>
  <si>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</si>
  <si>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</si>
  <si>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</si>
  <si>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</si>
  <si>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</si>
  <si>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</si>
  <si>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</si>
  <si>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</si>
  <si>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</si>
  <si>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</si>
  <si>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</si>
  <si>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</si>
  <si>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</si>
  <si>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</si>
  <si>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</si>
  <si>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</si>
  <si>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</si>
  <si>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</si>
  <si>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</si>
  <si>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</si>
  <si>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</si>
  <si>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</si>
  <si>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</si>
  <si>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</si>
  <si>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</si>
  <si>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</si>
  <si>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</si>
  <si>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</si>
  <si>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</si>
  <si>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</si>
  <si>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</si>
  <si>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</si>
  <si>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</si>
  <si>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</si>
  <si>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</si>
  <si>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</si>
  <si>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</si>
  <si>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</si>
  <si>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</si>
  <si>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</si>
  <si>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</si>
  <si>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</si>
  <si>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</si>
  <si>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</si>
  <si>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</si>
  <si>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</si>
  <si>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</si>
  <si>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</si>
  <si>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</si>
  <si>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</si>
  <si>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</si>
  <si>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</si>
  <si>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</si>
  <si>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</si>
  <si>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</si>
  <si>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</si>
  <si>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</si>
  <si>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</si>
  <si>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</si>
  <si>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</si>
  <si>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</si>
  <si>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</si>
  <si>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</si>
  <si>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</si>
  <si>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</si>
  <si>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</si>
  <si>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</si>
  <si>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</si>
  <si>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</si>
  <si>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</si>
  <si>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</si>
  <si>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</si>
  <si>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</si>
  <si>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</si>
  <si>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</si>
  <si>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</si>
  <si>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</si>
  <si>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</si>
  <si>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</si>
  <si>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</si>
  <si>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</si>
  <si>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</si>
  <si>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</si>
  <si>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</si>
  <si>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</si>
  <si>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</si>
  <si>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</si>
  <si>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</si>
  <si>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</si>
  <si>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</si>
  <si>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</si>
  <si>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</si>
  <si>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</si>
  <si>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</si>
  <si>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</si>
  <si>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</si>
  <si>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</si>
  <si>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</si>
  <si>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</si>
  <si>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</si>
  <si>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</si>
  <si>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</si>
  <si>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</si>
  <si>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</si>
  <si>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</si>
  <si>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</si>
  <si>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</si>
  <si>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</si>
  <si>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</si>
  <si>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</si>
  <si>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</si>
  <si>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</si>
  <si>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</si>
  <si>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</si>
  <si>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</si>
  <si>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</si>
  <si>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</si>
  <si>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</si>
  <si>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</si>
  <si>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</si>
  <si>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</si>
  <si>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</si>
  <si>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</si>
  <si>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</si>
  <si>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</si>
  <si>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</si>
  <si>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</si>
  <si>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</si>
  <si>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</si>
  <si>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</si>
  <si>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</si>
  <si>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</si>
  <si>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</si>
  <si>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</si>
  <si>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</si>
  <si>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</si>
  <si>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</si>
  <si>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</si>
  <si>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</si>
  <si>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</si>
  <si>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</si>
  <si>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</si>
  <si>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</si>
  <si>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</si>
  <si>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</si>
  <si>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</si>
  <si>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</si>
  <si>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</si>
  <si>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</si>
  <si>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</si>
  <si>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</si>
  <si>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</si>
  <si>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</si>
  <si>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</si>
  <si>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</si>
  <si>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</si>
  <si>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</si>
  <si>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</si>
  <si>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</si>
  <si>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</si>
  <si>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</si>
  <si>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</si>
  <si>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</si>
  <si>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</si>
  <si>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</si>
  <si>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</si>
  <si>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</si>
  <si>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</si>
  <si>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</si>
  <si>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</si>
  <si>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</si>
  <si>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</si>
  <si>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</si>
  <si>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</si>
  <si>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</si>
  <si>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</si>
  <si>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</si>
  <si>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</si>
  <si>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</si>
  <si>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</si>
  <si>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</si>
  <si>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</si>
  <si>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</si>
  <si>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</si>
  <si>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</si>
  <si>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</si>
  <si>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</si>
  <si>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</si>
  <si>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</si>
  <si>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</si>
  <si>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</si>
  <si>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</si>
  <si>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</si>
  <si>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</si>
  <si>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</si>
  <si>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</si>
  <si>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</si>
  <si>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</si>
  <si>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</si>
  <si>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</si>
  <si>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</si>
  <si>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</si>
  <si>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</si>
  <si>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</si>
  <si>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</si>
  <si>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</si>
  <si>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</si>
  <si>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</si>
  <si>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</si>
  <si>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</si>
  <si>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</si>
  <si>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</si>
  <si>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</si>
  <si>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</si>
  <si>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</si>
  <si>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</si>
  <si>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</si>
  <si>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</si>
  <si>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</si>
  <si>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</si>
  <si>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</si>
  <si>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</si>
  <si>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</si>
  <si>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</si>
  <si>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</si>
  <si>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</si>
  <si>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</si>
  <si>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</si>
  <si>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</si>
  <si>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</si>
  <si>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</si>
  <si>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</si>
  <si>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</si>
  <si>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</si>
  <si>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</si>
  <si>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</si>
  <si>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</si>
  <si>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</si>
  <si>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</si>
  <si>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</si>
  <si>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</si>
  <si>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</si>
  <si>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</si>
  <si>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</si>
  <si>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</si>
  <si>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</si>
  <si>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</si>
  <si>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</si>
  <si>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</si>
  <si>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</si>
  <si>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</si>
  <si>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</si>
  <si>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</si>
  <si>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</si>
  <si>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</si>
  <si>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</si>
  <si>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</si>
  <si>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</si>
  <si>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</si>
  <si>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</si>
  <si>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</si>
  <si>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</si>
  <si>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</si>
  <si>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</si>
  <si>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</si>
  <si>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</si>
  <si>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</si>
  <si>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</si>
  <si>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</si>
  <si>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</si>
  <si>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</si>
  <si>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</si>
  <si>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</si>
  <si>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</si>
  <si>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</si>
  <si>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</si>
  <si>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</si>
  <si>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</si>
  <si>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</si>
  <si>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</si>
  <si>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</si>
  <si>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</si>
  <si>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</si>
  <si>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</si>
  <si>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</si>
  <si>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</si>
  <si>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</si>
  <si>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</si>
  <si>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</si>
  <si>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</si>
  <si>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</si>
  <si>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</si>
  <si>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</si>
  <si>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</si>
  <si>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</si>
  <si>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</si>
  <si>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</si>
  <si>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</si>
  <si>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</si>
  <si>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</si>
  <si>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</si>
  <si>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</si>
  <si>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</si>
  <si>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</si>
  <si>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</si>
  <si>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</si>
  <si>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</si>
  <si>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</si>
  <si>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</si>
  <si>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</si>
  <si>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</si>
  <si>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</si>
  <si>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</si>
  <si>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</si>
  <si>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</si>
  <si>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</si>
  <si>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</si>
  <si>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</si>
  <si>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</si>
  <si>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</si>
  <si>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</si>
  <si>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</si>
  <si>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</si>
  <si>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</si>
  <si>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</si>
  <si>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</si>
  <si>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</si>
  <si>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</si>
  <si>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</si>
  <si>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</si>
  <si>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</si>
  <si>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</si>
  <si>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</si>
  <si>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</si>
  <si>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</si>
  <si>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</si>
  <si>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</si>
  <si>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</si>
  <si>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</si>
  <si>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</si>
  <si>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</si>
  <si>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</si>
  <si>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</si>
  <si>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</si>
  <si>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</si>
  <si>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</si>
  <si>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</si>
  <si>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</si>
  <si>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</si>
  <si>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</si>
  <si>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</si>
  <si>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</si>
  <si>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</si>
  <si>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</si>
  <si>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</si>
  <si>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</si>
  <si>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</si>
  <si>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</si>
  <si>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</si>
  <si>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</si>
  <si>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</si>
  <si>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</si>
  <si>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</si>
  <si>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</si>
  <si>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</si>
  <si>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</si>
  <si>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</si>
  <si>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</si>
  <si>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</si>
  <si>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</si>
  <si>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</si>
  <si>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</si>
  <si>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</si>
  <si>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</si>
  <si>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</si>
  <si>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</si>
  <si>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</si>
  <si>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</si>
  <si>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</si>
  <si>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</si>
  <si>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</si>
  <si>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</si>
  <si>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</si>
  <si>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</si>
  <si>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</si>
  <si>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</si>
  <si>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</si>
  <si>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</si>
  <si>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</si>
  <si>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</si>
  <si>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</si>
  <si>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</si>
  <si>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</si>
  <si>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</si>
  <si>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</si>
  <si>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</si>
  <si>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</si>
  <si>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</si>
  <si>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</si>
  <si>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</si>
  <si>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</si>
  <si>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</si>
  <si>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</si>
  <si>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</si>
  <si>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</si>
  <si>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</si>
  <si>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</si>
  <si>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</si>
  <si>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</si>
  <si>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</si>
  <si>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</si>
  <si>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</si>
  <si>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</si>
  <si>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</si>
  <si>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</si>
  <si>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</si>
  <si>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</si>
  <si>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</si>
  <si>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</si>
  <si>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</si>
  <si>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</si>
  <si>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</si>
  <si>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</si>
  <si>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</si>
  <si>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</si>
  <si>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</si>
  <si>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</si>
  <si>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</si>
  <si>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</si>
  <si>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</si>
  <si>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</si>
  <si>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</si>
  <si>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</si>
  <si>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</si>
  <si>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</si>
  <si>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</si>
  <si>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</si>
  <si>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</si>
  <si>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</si>
  <si>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</si>
  <si>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</si>
  <si>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</si>
  <si>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</si>
  <si>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</si>
  <si>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</si>
  <si>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</si>
  <si>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</si>
  <si>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</si>
  <si>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</si>
  <si>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</si>
  <si>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</si>
  <si>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</si>
  <si>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</si>
  <si>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</si>
  <si>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</si>
  <si>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</si>
  <si>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</si>
  <si>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</si>
  <si>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</si>
  <si>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</si>
  <si>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</si>
  <si>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</si>
  <si>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</si>
  <si>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</si>
  <si>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</si>
  <si>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</si>
  <si>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</si>
  <si>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</si>
  <si>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</si>
  <si>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</si>
  <si>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</si>
  <si>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</si>
  <si>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</si>
  <si>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</si>
  <si>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</si>
  <si>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</si>
  <si>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</si>
  <si>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</si>
  <si>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</si>
  <si>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</si>
  <si>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</si>
  <si>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</si>
  <si>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</si>
  <si>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</si>
  <si>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</si>
  <si>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</si>
  <si>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</si>
  <si>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</si>
  <si>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</si>
  <si>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</si>
  <si>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</si>
  <si>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</si>
  <si>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</si>
  <si>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</si>
  <si>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</si>
  <si>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</si>
  <si>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</si>
  <si>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</si>
  <si>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</si>
  <si>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</si>
  <si>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</si>
  <si>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</si>
  <si>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</si>
  <si>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</si>
  <si>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</si>
  <si>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</si>
  <si>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</si>
  <si>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</si>
  <si>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</si>
  <si>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</si>
  <si>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</si>
  <si>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</si>
  <si>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</si>
  <si>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</si>
  <si>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</si>
  <si>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</si>
  <si>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</si>
  <si>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</si>
  <si>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</si>
  <si>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</si>
  <si>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</si>
  <si>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</si>
  <si>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</si>
  <si>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</si>
  <si>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</si>
  <si>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</si>
  <si>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</si>
  <si>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</si>
  <si>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</si>
  <si>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</si>
  <si>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</si>
  <si>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</si>
  <si>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</si>
  <si>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</si>
  <si>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</si>
  <si>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</si>
  <si>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</si>
  <si>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</si>
  <si>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</si>
  <si>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</si>
  <si>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</si>
  <si>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</si>
  <si>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</si>
  <si>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</si>
  <si>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</si>
  <si>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</si>
  <si>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</si>
  <si>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</si>
  <si>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</si>
  <si>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</si>
  <si>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</si>
  <si>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</si>
  <si>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</si>
  <si>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</si>
  <si>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</si>
  <si>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</si>
  <si>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</si>
  <si>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</si>
  <si>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</si>
  <si>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</si>
  <si>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</si>
  <si>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</si>
  <si>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</si>
  <si>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</si>
  <si>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</si>
  <si>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</si>
  <si>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</si>
  <si>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</si>
  <si>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</si>
  <si>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</si>
  <si>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</si>
  <si>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</si>
  <si>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</si>
  <si>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</si>
  <si>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</si>
  <si>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</si>
  <si>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</si>
  <si>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</si>
  <si>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</si>
  <si>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</si>
  <si>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</si>
  <si>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</si>
  <si>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</si>
  <si>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</si>
  <si>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</si>
  <si>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</si>
  <si>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</si>
  <si>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</si>
  <si>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</si>
  <si>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</si>
  <si>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</si>
  <si>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</si>
  <si>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</si>
  <si>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</si>
  <si>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</si>
  <si>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</si>
  <si>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</si>
  <si>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</si>
  <si>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</si>
  <si>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</si>
  <si>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</si>
  <si>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</si>
  <si>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</si>
  <si>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</si>
  <si>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</si>
  <si>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</si>
  <si>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</si>
  <si>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</si>
  <si>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</si>
  <si>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</si>
  <si>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</si>
  <si>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</si>
  <si>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</si>
  <si>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</si>
  <si>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</si>
  <si>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</si>
  <si>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</si>
  <si>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</si>
  <si>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</si>
  <si>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</si>
  <si>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</si>
  <si>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</si>
  <si>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</si>
  <si>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</si>
  <si>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</si>
  <si>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</si>
  <si>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</si>
  <si>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</si>
  <si>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</si>
  <si>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</si>
  <si>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</si>
  <si>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</si>
  <si>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</si>
  <si>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</si>
  <si>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</si>
  <si>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</si>
  <si>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</si>
  <si>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</si>
  <si>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</si>
  <si>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</si>
  <si>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</si>
  <si>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</si>
  <si>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</si>
  <si>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</si>
  <si>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</si>
  <si>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</si>
  <si>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</si>
  <si>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</si>
  <si>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</si>
  <si>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</si>
  <si>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</si>
  <si>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</si>
  <si>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</si>
  <si>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</si>
  <si>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</si>
  <si>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</si>
  <si>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</si>
  <si>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</si>
  <si>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</si>
  <si>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</si>
  <si>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</si>
  <si>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</si>
  <si>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</si>
  <si>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</si>
  <si>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</si>
  <si>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</si>
  <si>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</si>
  <si>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</si>
  <si>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</si>
  <si>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</si>
  <si>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</si>
  <si>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</si>
  <si>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</si>
  <si>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</si>
  <si>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</si>
  <si>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</si>
  <si>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</si>
  <si>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</si>
  <si>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</si>
  <si>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</si>
  <si>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</si>
  <si>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</si>
  <si>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</si>
  <si>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</si>
  <si>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</si>
  <si>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</si>
  <si>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</si>
  <si>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</si>
  <si>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</si>
  <si>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</si>
  <si>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</si>
  <si>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</si>
  <si>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</si>
  <si>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</si>
  <si>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</si>
  <si>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</si>
  <si>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</si>
  <si>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</si>
  <si>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</si>
  <si>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</si>
  <si>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</si>
  <si>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</si>
  <si>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</si>
  <si>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</si>
  <si>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</si>
  <si>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</si>
  <si>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</si>
  <si>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</si>
  <si>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</si>
  <si>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</si>
  <si>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</si>
  <si>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</si>
  <si>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</si>
  <si>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</si>
  <si>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</si>
  <si>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</si>
  <si>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</si>
  <si>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</si>
  <si>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</si>
  <si>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</si>
  <si>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</si>
  <si>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</si>
  <si>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</si>
  <si>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</si>
  <si>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</si>
  <si>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</si>
  <si>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</si>
  <si>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</si>
  <si>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</si>
  <si>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</si>
  <si>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</si>
  <si>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</si>
  <si>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</si>
  <si>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</si>
  <si>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</si>
  <si>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</si>
  <si>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</si>
  <si>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</si>
  <si>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</si>
  <si>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</si>
  <si>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</si>
  <si>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</si>
  <si>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</si>
  <si>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</si>
  <si>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</si>
  <si>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</si>
  <si>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</si>
  <si>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</si>
  <si>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</si>
  <si>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</si>
  <si>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</si>
  <si>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</si>
  <si>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</si>
  <si>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</si>
  <si>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</si>
  <si>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</si>
  <si>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</si>
  <si>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</si>
  <si>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</si>
  <si>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</si>
  <si>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</si>
  <si>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</si>
  <si>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</si>
  <si>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</si>
  <si>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</si>
  <si>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</si>
  <si>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</si>
  <si>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</si>
  <si>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</si>
  <si>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</si>
  <si>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</si>
  <si>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</si>
  <si>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</si>
  <si>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</si>
  <si>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</si>
  <si>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</si>
  <si>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</si>
  <si>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</si>
  <si>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</si>
  <si>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</si>
  <si>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</si>
  <si>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</si>
  <si>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</si>
  <si>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</si>
  <si>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</si>
  <si>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</si>
  <si>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</si>
  <si>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</si>
  <si>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</si>
  <si>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</si>
  <si>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</si>
  <si>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</si>
  <si>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</si>
  <si>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</si>
  <si>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</si>
  <si>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</si>
  <si>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</si>
  <si>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</si>
  <si>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</si>
  <si>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</si>
  <si>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</si>
  <si>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</si>
  <si>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</si>
  <si>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</si>
  <si>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</si>
  <si>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</si>
  <si>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</si>
  <si>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</si>
  <si>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</si>
  <si>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</si>
  <si>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</si>
  <si>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</si>
  <si>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</si>
  <si>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</si>
  <si>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</si>
  <si>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</si>
  <si>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</si>
  <si>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</si>
  <si>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</si>
  <si>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</si>
  <si>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</si>
  <si>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</si>
  <si>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</si>
  <si>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</si>
  <si>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</si>
  <si>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</si>
  <si>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</si>
  <si>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</si>
  <si>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</si>
  <si>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</si>
  <si>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</si>
  <si>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</si>
  <si>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</si>
  <si>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</si>
  <si>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</si>
  <si>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</si>
  <si>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</si>
  <si>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</si>
  <si>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</si>
  <si>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</si>
  <si>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</si>
  <si>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</si>
  <si>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</si>
  <si>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</si>
  <si>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</si>
  <si>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</si>
  <si>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</si>
  <si>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</si>
  <si>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</si>
  <si>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</si>
  <si>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</si>
  <si>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</si>
  <si>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</si>
  <si>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</si>
  <si>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</si>
  <si>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</si>
  <si>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</si>
  <si>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</si>
  <si>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</si>
  <si>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</si>
  <si>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</si>
  <si>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</si>
  <si>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</si>
  <si>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</si>
  <si>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</si>
  <si>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</si>
  <si>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</si>
  <si>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</si>
  <si>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</si>
  <si>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</si>
  <si>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</si>
  <si>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</si>
  <si>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</si>
  <si>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</si>
  <si>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</si>
  <si>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</si>
  <si>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</si>
  <si>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</si>
  <si>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</si>
  <si>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</si>
  <si>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</si>
  <si>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</si>
  <si>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</si>
  <si>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</si>
  <si>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</si>
  <si>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</si>
  <si>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</si>
  <si>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</si>
  <si>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</si>
  <si>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</si>
  <si>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</si>
  <si>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</si>
  <si>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</si>
  <si>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</si>
  <si>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</si>
  <si>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</si>
  <si>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</si>
  <si>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</si>
  <si>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</si>
  <si>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</si>
  <si>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</si>
  <si>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</si>
  <si>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</si>
  <si>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</si>
  <si>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</si>
  <si>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</si>
  <si>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</si>
  <si>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</si>
  <si>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</si>
  <si>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</si>
  <si>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</si>
  <si>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</si>
  <si>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</si>
  <si>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</si>
  <si>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</si>
  <si>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</si>
  <si>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</si>
  <si>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</si>
  <si>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</si>
  <si>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</si>
  <si>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</si>
  <si>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</si>
  <si>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</si>
  <si>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</si>
  <si>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</si>
  <si>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</si>
  <si>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</si>
  <si>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</si>
  <si>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</si>
  <si>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</si>
  <si>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</si>
  <si>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</si>
  <si>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</si>
  <si>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</si>
  <si>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</si>
  <si>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</si>
  <si>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</si>
  <si>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</si>
  <si>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</si>
  <si>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</si>
  <si>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</si>
  <si>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</si>
  <si>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</si>
  <si>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</si>
  <si>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</si>
  <si>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</si>
  <si>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</si>
  <si>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</si>
  <si>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</si>
  <si>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</si>
  <si>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</si>
  <si>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</si>
  <si>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</si>
  <si>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</si>
  <si>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</si>
  <si>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</si>
  <si>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</si>
  <si>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</si>
  <si>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</si>
  <si>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</si>
  <si>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</si>
  <si>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</si>
  <si>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</si>
  <si>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</si>
  <si>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</si>
  <si>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</si>
  <si>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</si>
  <si>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</si>
  <si>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</si>
  <si>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</si>
  <si>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</si>
  <si>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</si>
  <si>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</si>
  <si>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</si>
  <si>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</si>
  <si>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</si>
  <si>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</si>
  <si>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</si>
  <si>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</si>
  <si>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</si>
  <si>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</si>
  <si>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</si>
  <si>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</si>
  <si>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</si>
  <si>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</si>
  <si>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</si>
  <si>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</si>
  <si>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</si>
  <si>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</si>
  <si>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</si>
  <si>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</si>
  <si>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</si>
  <si>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</si>
  <si>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</si>
  <si>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</si>
  <si>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</si>
  <si>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</si>
  <si>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</si>
  <si>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</si>
  <si>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</si>
  <si>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</si>
  <si>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</si>
  <si>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</si>
  <si>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</si>
  <si>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</si>
  <si>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</si>
  <si>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</si>
  <si>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</si>
  <si>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</si>
  <si>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</si>
  <si>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</si>
  <si>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</si>
  <si>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</si>
  <si>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</si>
  <si>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</si>
  <si>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</si>
  <si>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</si>
  <si>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</si>
  <si>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</si>
  <si>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</si>
  <si>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</si>
  <si>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</si>
  <si>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</si>
  <si>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</si>
  <si>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</si>
  <si>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</si>
  <si>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</si>
  <si>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</si>
  <si>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</si>
  <si>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</si>
  <si>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</si>
  <si>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</si>
  <si>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</si>
  <si>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</si>
  <si>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</si>
  <si>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</si>
  <si>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</si>
  <si>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</si>
  <si>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</si>
  <si>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</si>
  <si>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</si>
  <si>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</si>
  <si>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</si>
  <si>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</si>
  <si>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</si>
  <si>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</si>
  <si>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</si>
  <si>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</si>
  <si>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</si>
  <si>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</si>
  <si>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</si>
  <si>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</si>
  <si>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</si>
  <si>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</si>
  <si>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</si>
  <si>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</si>
  <si>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</si>
  <si>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</si>
  <si>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</si>
  <si>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</si>
  <si>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</si>
  <si>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</si>
  <si>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</si>
  <si>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</si>
  <si>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</si>
  <si>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</si>
  <si>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</si>
  <si>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</si>
  <si>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</si>
  <si>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</si>
  <si>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</si>
  <si>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</si>
  <si>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</si>
  <si>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</si>
  <si>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</si>
  <si>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</si>
  <si>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</si>
  <si>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</si>
  <si>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</si>
  <si>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</si>
  <si>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</si>
  <si>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</si>
  <si>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</si>
  <si>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</si>
  <si>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</si>
  <si>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</si>
  <si>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</si>
  <si>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</si>
  <si>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</si>
  <si>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</si>
  <si>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</si>
  <si>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</si>
  <si>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</si>
  <si>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</si>
  <si>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</si>
  <si>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</si>
  <si>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</si>
  <si>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</si>
  <si>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</si>
  <si>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</si>
  <si>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</si>
  <si>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</si>
  <si>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</si>
  <si>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</si>
  <si>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</si>
  <si>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</si>
  <si>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</si>
  <si>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</si>
  <si>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</si>
  <si>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</si>
  <si>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</si>
  <si>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</si>
  <si>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</si>
  <si>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</si>
  <si>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</si>
  <si>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</si>
  <si>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</si>
  <si>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</si>
  <si>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</si>
  <si>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</si>
  <si>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</si>
  <si>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</si>
  <si>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</si>
  <si>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</si>
  <si>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</si>
  <si>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</si>
  <si>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</si>
  <si>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</si>
  <si>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</si>
  <si>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</si>
  <si>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</si>
  <si>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</si>
  <si>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</si>
  <si>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</si>
  <si>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</si>
  <si>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</si>
  <si>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</si>
  <si>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</si>
  <si>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</si>
  <si>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</si>
  <si>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</si>
  <si>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</si>
  <si>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</si>
  <si>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</si>
  <si>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</si>
  <si>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</si>
  <si>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</si>
  <si>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</si>
  <si>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</si>
  <si>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</si>
  <si>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</si>
  <si>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</si>
  <si>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</si>
  <si>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</si>
  <si>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</si>
  <si>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</si>
  <si>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</si>
  <si>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</si>
  <si>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</si>
  <si>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</si>
  <si>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</si>
  <si>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</si>
  <si>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</si>
  <si>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</si>
  <si>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</si>
  <si>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</si>
  <si>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</si>
  <si>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</si>
  <si>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</si>
  <si>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</si>
  <si>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</si>
  <si>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</si>
  <si>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</si>
  <si>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</si>
  <si>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</si>
  <si>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</si>
  <si>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</si>
  <si>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</si>
  <si>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</si>
  <si>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</si>
  <si>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</si>
  <si>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</si>
  <si>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</si>
  <si>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</si>
  <si>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</si>
  <si>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</si>
  <si>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</si>
  <si>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</si>
  <si>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</si>
  <si>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</si>
  <si>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</si>
  <si>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</si>
  <si>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</si>
  <si>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</si>
  <si>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</si>
  <si>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</si>
  <si>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</si>
  <si>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</si>
  <si>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</si>
  <si>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</si>
  <si>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</si>
  <si>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</si>
  <si>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</si>
  <si>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</si>
  <si>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</si>
  <si>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</si>
  <si>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</si>
  <si>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</si>
  <si>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</si>
  <si>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</si>
  <si>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</si>
  <si>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</si>
  <si>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</si>
  <si>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</si>
  <si>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</si>
  <si>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</si>
  <si>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</si>
  <si>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</si>
  <si>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</si>
  <si>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</si>
  <si>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</si>
  <si>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</si>
  <si>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</si>
  <si>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</si>
  <si>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</si>
  <si>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</si>
  <si>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</si>
  <si>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</si>
  <si>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</si>
  <si>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</si>
  <si>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</si>
  <si>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</si>
  <si>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</si>
  <si>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</si>
  <si>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</si>
  <si>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</si>
  <si>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</si>
  <si>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</si>
  <si>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</si>
  <si>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</si>
  <si>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</si>
  <si>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</si>
  <si>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</si>
  <si>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</si>
  <si>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</si>
  <si>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</si>
  <si>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</si>
  <si>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</si>
  <si>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</si>
  <si>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</si>
  <si>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</si>
  <si>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</si>
  <si>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</si>
  <si>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</si>
  <si>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</si>
  <si>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</si>
  <si>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</si>
  <si>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</si>
  <si>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</si>
  <si>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</si>
  <si>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</si>
  <si>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</si>
  <si>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</si>
  <si>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</si>
  <si>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</si>
  <si>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</si>
  <si>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</si>
  <si>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</si>
  <si>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</si>
  <si>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</si>
  <si>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</si>
  <si>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</si>
  <si>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</si>
  <si>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</si>
  <si>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</si>
  <si>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</si>
  <si>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</si>
  <si>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</si>
  <si>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</si>
  <si>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</si>
  <si>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</si>
  <si>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</si>
  <si>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</si>
  <si>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</si>
  <si>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</si>
  <si>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</si>
  <si>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</si>
  <si>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</si>
  <si>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</si>
  <si>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</si>
  <si>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</si>
  <si>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</si>
  <si>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</si>
  <si>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</si>
  <si>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</si>
  <si>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</si>
  <si>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</si>
  <si>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</si>
  <si>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</si>
  <si>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</si>
  <si>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</si>
  <si>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</si>
  <si>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</si>
  <si>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</si>
  <si>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</si>
  <si>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</si>
  <si>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</si>
  <si>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</si>
  <si>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</si>
  <si>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</si>
  <si>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</si>
  <si>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</si>
  <si>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</si>
  <si>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</si>
  <si>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</si>
  <si>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</si>
  <si>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</si>
  <si>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</si>
  <si>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</si>
  <si>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</si>
  <si>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</si>
  <si>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</si>
  <si>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</si>
  <si>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</si>
  <si>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</si>
  <si>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</si>
  <si>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</si>
  <si>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</si>
  <si>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</si>
  <si>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</si>
  <si>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</si>
  <si>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</si>
  <si>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</si>
  <si>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</si>
  <si>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</si>
  <si>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</si>
  <si>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</si>
  <si>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</si>
  <si>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</si>
  <si>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</si>
  <si>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</si>
  <si>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</si>
  <si>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</si>
  <si>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</si>
  <si>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</si>
  <si>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</si>
  <si>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</si>
  <si>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</si>
  <si>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</si>
  <si>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</si>
  <si>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</si>
  <si>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</si>
  <si>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</si>
  <si>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</si>
  <si>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</si>
  <si>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</si>
  <si>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</si>
  <si>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</si>
  <si>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</si>
  <si>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</si>
  <si>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</si>
  <si>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</si>
  <si>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</si>
  <si>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</si>
  <si>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</si>
  <si>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</si>
  <si>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</si>
  <si>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</si>
  <si>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</si>
  <si>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</si>
  <si>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</si>
  <si>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</si>
  <si>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</si>
  <si>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</si>
  <si>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</si>
  <si>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</si>
  <si>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</si>
  <si>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</si>
  <si>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</si>
  <si>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</si>
  <si>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</si>
  <si>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</si>
  <si>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</si>
  <si>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</si>
  <si>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</si>
  <si>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</si>
  <si>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</si>
  <si>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</si>
  <si>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</si>
  <si>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</si>
  <si>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</si>
  <si>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</si>
  <si>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</si>
  <si>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</si>
  <si>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</si>
  <si>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</si>
  <si>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</si>
  <si>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</si>
  <si>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</si>
  <si>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</si>
  <si>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</si>
  <si>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</si>
  <si>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</si>
  <si>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</si>
  <si>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</si>
  <si>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</si>
  <si>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</si>
  <si>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</si>
  <si>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</si>
  <si>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</si>
  <si>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</si>
  <si>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</si>
  <si>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</si>
  <si>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</si>
  <si>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</si>
  <si>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</si>
  <si>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</si>
  <si>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</si>
  <si>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</si>
  <si>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</si>
  <si>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</si>
  <si>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</si>
  <si>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</si>
  <si>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</si>
  <si>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</si>
  <si>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</si>
  <si>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</si>
  <si>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</si>
  <si>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</si>
  <si>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</si>
  <si>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</si>
  <si>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</si>
  <si>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</si>
  <si>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</si>
  <si>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</si>
  <si>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</si>
  <si>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</si>
  <si>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</si>
  <si>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</si>
  <si>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</si>
  <si>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</si>
  <si>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</si>
  <si>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</si>
  <si>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</si>
  <si>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</si>
  <si>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</si>
  <si>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</si>
  <si>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</si>
  <si>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</si>
  <si>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</si>
  <si>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</si>
  <si>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</si>
  <si>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</si>
  <si>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</si>
  <si>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</si>
  <si>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</si>
  <si>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</si>
  <si>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</si>
  <si>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</si>
  <si>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</si>
  <si>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</si>
  <si>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</si>
  <si>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</si>
  <si>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</si>
  <si>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</si>
  <si>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</si>
  <si>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</si>
  <si>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</si>
  <si>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</si>
  <si>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</si>
  <si>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</si>
  <si>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</si>
  <si>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</si>
  <si>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</si>
  <si>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</si>
  <si>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</si>
  <si>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</si>
  <si>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</si>
  <si>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</si>
  <si>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</si>
  <si>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</si>
  <si>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</si>
  <si>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</si>
  <si>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</si>
  <si>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</si>
  <si>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</si>
  <si>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</si>
  <si>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</si>
  <si>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</si>
  <si>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</si>
  <si>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</si>
  <si>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</si>
  <si>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</si>
  <si>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</si>
  <si>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</si>
  <si>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</si>
  <si>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</si>
  <si>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</si>
  <si>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</si>
  <si>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</si>
  <si>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</si>
  <si>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</si>
  <si>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</si>
  <si>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</si>
  <si>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</si>
  <si>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</si>
  <si>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</si>
  <si>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</si>
  <si>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</si>
  <si>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</si>
  <si>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</si>
  <si>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</si>
  <si>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</si>
  <si>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</si>
  <si>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</si>
  <si>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</si>
  <si>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</si>
  <si>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</si>
  <si>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</si>
  <si>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</si>
  <si>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</si>
  <si>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</si>
  <si>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</si>
  <si>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</si>
  <si>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</si>
  <si>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</si>
  <si>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</si>
  <si>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</si>
  <si>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</si>
  <si>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</si>
  <si>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</si>
  <si>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</si>
  <si>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</si>
  <si>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</si>
  <si>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</si>
  <si>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</si>
  <si>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</si>
  <si>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</si>
  <si>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</si>
  <si>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</si>
  <si>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</si>
  <si>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</si>
  <si>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</si>
  <si>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</si>
  <si>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</si>
  <si>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</si>
  <si>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</si>
  <si>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</si>
  <si>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</si>
  <si>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</si>
  <si>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</si>
  <si>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</si>
  <si>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</si>
  <si>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</si>
  <si>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</si>
  <si>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</si>
  <si>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</si>
  <si>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</si>
  <si>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</si>
  <si>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</si>
  <si>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</si>
  <si>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</si>
  <si>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</si>
  <si>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</si>
  <si>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</si>
  <si>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</si>
  <si>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</si>
  <si>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</si>
  <si>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</si>
  <si>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</si>
  <si>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</si>
  <si>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</si>
  <si>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</si>
  <si>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</si>
  <si>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</si>
  <si>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</si>
  <si>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</si>
  <si>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</si>
  <si>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</si>
  <si>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</si>
  <si>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</si>
  <si>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</si>
  <si>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</si>
  <si>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</si>
  <si>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</si>
  <si>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</si>
  <si>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</si>
  <si>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</si>
  <si>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</si>
  <si>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</si>
  <si>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</si>
  <si>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</si>
  <si>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</si>
  <si>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</si>
  <si>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</si>
  <si>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</si>
  <si>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</si>
  <si>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</si>
  <si>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</si>
  <si>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</si>
  <si>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</si>
  <si>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</si>
  <si>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</si>
  <si>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</si>
  <si>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</si>
  <si>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</si>
  <si>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</si>
  <si>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</si>
  <si>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</si>
  <si>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</si>
  <si>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</si>
  <si>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</si>
  <si>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</si>
  <si>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</si>
  <si>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</si>
  <si>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</si>
  <si>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</si>
  <si>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</si>
  <si>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</si>
  <si>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</si>
  <si>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</si>
  <si>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</si>
  <si>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</si>
  <si>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</si>
  <si>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</si>
  <si>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</si>
  <si>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</si>
  <si>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</si>
  <si>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</si>
  <si>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</si>
  <si>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</si>
  <si>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</si>
  <si>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</si>
  <si>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</si>
  <si>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</si>
  <si>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</si>
  <si>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</si>
  <si>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</si>
  <si>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</si>
  <si>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</si>
  <si>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</si>
  <si>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</si>
  <si>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</si>
  <si>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</si>
  <si>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</si>
  <si>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</si>
  <si>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</si>
  <si>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</si>
  <si>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</si>
  <si>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</si>
  <si>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</si>
  <si>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</si>
  <si>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</si>
  <si>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</si>
  <si>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</si>
  <si>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</si>
  <si>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</si>
  <si>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</si>
  <si>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</si>
  <si>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</si>
  <si>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</si>
  <si>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</si>
  <si>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</si>
  <si>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</si>
  <si>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</si>
  <si>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</si>
  <si>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</si>
  <si>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</si>
  <si>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</si>
  <si>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</si>
  <si>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</si>
  <si>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</si>
  <si>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</si>
  <si>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</si>
  <si>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</si>
  <si>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</si>
  <si>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</si>
  <si>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</si>
  <si>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</si>
  <si>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</si>
  <si>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</si>
  <si>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</si>
  <si>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</si>
  <si>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</si>
  <si>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</si>
  <si>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</si>
  <si>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</si>
  <si>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</si>
  <si>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</si>
  <si>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</si>
  <si>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</si>
  <si>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</si>
  <si>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</si>
  <si>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</si>
  <si>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</si>
  <si>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</si>
  <si>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</si>
  <si>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</si>
  <si>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</si>
  <si>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</si>
  <si>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</si>
  <si>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</si>
  <si>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</si>
  <si>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</si>
  <si>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</si>
  <si>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</si>
  <si>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</si>
  <si>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</si>
  <si>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</si>
  <si>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</si>
  <si>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</si>
  <si>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</si>
  <si>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</si>
  <si>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</si>
  <si>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</si>
  <si>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</si>
  <si>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</si>
  <si>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</si>
  <si>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</si>
  <si>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</si>
  <si>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</si>
  <si>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</si>
  <si>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</si>
  <si>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</si>
  <si>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</si>
  <si>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</si>
  <si>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</si>
  <si>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</si>
  <si>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</si>
  <si>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</si>
  <si>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</si>
  <si>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</si>
  <si>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</si>
  <si>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</si>
  <si>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</si>
  <si>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</si>
  <si>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</si>
  <si>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</si>
  <si>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</si>
  <si>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</si>
  <si>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</si>
  <si>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</si>
  <si>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</si>
  <si>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</si>
  <si>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</si>
  <si>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</si>
  <si>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</si>
  <si>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</si>
  <si>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</si>
  <si>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</si>
  <si>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</si>
  <si>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</si>
  <si>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</si>
  <si>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</si>
  <si>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</si>
  <si>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</si>
  <si>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</si>
  <si>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</si>
  <si>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</si>
  <si>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</si>
  <si>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</si>
  <si>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</si>
  <si>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</si>
  <si>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</si>
  <si>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</si>
  <si>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</si>
  <si>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</si>
  <si>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</si>
  <si>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</si>
  <si>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</si>
  <si>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</si>
  <si>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</si>
  <si>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</si>
  <si>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</si>
  <si>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</si>
  <si>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</si>
  <si>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</si>
  <si>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</si>
  <si>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</si>
  <si>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</si>
  <si>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</si>
  <si>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</si>
  <si>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</si>
  <si>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</si>
  <si>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</si>
  <si>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</si>
  <si>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</si>
  <si>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</si>
  <si>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</si>
  <si>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</si>
  <si>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</si>
  <si>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</si>
  <si>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</si>
  <si>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</si>
  <si>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</si>
  <si>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</si>
  <si>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</si>
  <si>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</si>
  <si>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</si>
  <si>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</si>
  <si>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</si>
  <si>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</si>
  <si>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</si>
  <si>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</si>
  <si>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</si>
  <si>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</si>
  <si>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</si>
  <si>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</si>
  <si>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</si>
  <si>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</si>
  <si>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</si>
  <si>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</si>
  <si>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</si>
  <si>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</si>
  <si>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</si>
  <si>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</si>
  <si>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</si>
  <si>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</si>
  <si>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</si>
  <si>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</si>
  <si>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</si>
  <si>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</si>
  <si>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</si>
  <si>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</si>
  <si>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</si>
  <si>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</si>
  <si>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</si>
  <si>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</si>
  <si>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</si>
  <si>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</si>
  <si>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</si>
  <si>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</si>
  <si>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</si>
  <si>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</si>
  <si>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</si>
  <si>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</si>
  <si>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</si>
  <si>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</si>
  <si>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</si>
  <si>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</si>
  <si>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</si>
  <si>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</si>
  <si>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</si>
  <si>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</si>
  <si>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</si>
  <si>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</si>
  <si>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</si>
  <si>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</si>
  <si>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</si>
  <si>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</si>
  <si>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</si>
  <si>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</si>
  <si>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</si>
  <si>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</si>
  <si>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</si>
  <si>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</si>
  <si>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</si>
  <si>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</si>
  <si>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</si>
  <si>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</si>
  <si>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</si>
  <si>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</si>
  <si>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</si>
  <si>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</si>
  <si>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</si>
  <si>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</si>
  <si>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</si>
  <si>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</si>
  <si>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</si>
  <si>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</si>
  <si>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</si>
  <si>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</si>
  <si>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</si>
  <si>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</si>
  <si>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</si>
  <si>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</si>
  <si>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</si>
  <si>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</si>
  <si>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</si>
  <si>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</si>
  <si>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</si>
  <si>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</si>
  <si>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</si>
  <si>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</si>
  <si>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</si>
  <si>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</si>
  <si>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</si>
  <si>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</si>
  <si>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</si>
  <si>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</si>
  <si>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</si>
  <si>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</si>
  <si>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</si>
  <si>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</si>
  <si>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</si>
  <si>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</si>
  <si>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</si>
  <si>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</si>
  <si>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</si>
  <si>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</si>
  <si>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</si>
  <si>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</si>
  <si>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</si>
  <si>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</si>
  <si>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</si>
  <si>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</si>
  <si>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</si>
  <si>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</si>
  <si>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</si>
  <si>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</si>
  <si>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</si>
  <si>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</si>
  <si>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</si>
  <si>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</si>
  <si>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</si>
  <si>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</si>
  <si>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</si>
  <si>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</si>
  <si>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</si>
  <si>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</si>
  <si>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</si>
  <si>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</si>
  <si>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</si>
  <si>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</si>
  <si>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</si>
  <si>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</si>
  <si>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</si>
  <si>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</si>
  <si>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</si>
  <si>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</si>
  <si>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</si>
  <si>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</si>
  <si>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</si>
  <si>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</si>
  <si>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</si>
  <si>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</si>
  <si>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</si>
  <si>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</si>
  <si>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</si>
  <si>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</si>
  <si>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</si>
  <si>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</si>
  <si>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</si>
  <si>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</si>
  <si>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</si>
  <si>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</si>
  <si>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</si>
  <si>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</si>
  <si>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</si>
  <si>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</si>
  <si>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</si>
  <si>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</si>
  <si>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</si>
  <si>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</si>
  <si>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</si>
  <si>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</si>
  <si>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</si>
  <si>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</si>
  <si>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</si>
  <si>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</si>
  <si>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</si>
  <si>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</si>
  <si>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</si>
  <si>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</si>
  <si>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</si>
  <si>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</si>
  <si>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</si>
  <si>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</si>
  <si>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</si>
  <si>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</si>
  <si>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</si>
  <si>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</si>
  <si>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</si>
  <si>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</si>
  <si>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</si>
  <si>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</si>
  <si>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</si>
  <si>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</si>
  <si>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</si>
  <si>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</si>
  <si>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</si>
  <si>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</si>
  <si>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</si>
  <si>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</si>
  <si>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</si>
  <si>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</si>
  <si>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</si>
  <si>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</si>
  <si>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</si>
  <si>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</si>
  <si>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</si>
  <si>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</si>
  <si>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</si>
  <si>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</si>
  <si>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</si>
  <si>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</si>
  <si>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</si>
  <si>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</si>
  <si>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</si>
  <si>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</si>
  <si>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</si>
  <si>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</si>
  <si>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</si>
  <si>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</si>
  <si>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</si>
  <si>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</si>
  <si>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</si>
  <si>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</si>
  <si>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</si>
  <si>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</si>
  <si>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</si>
  <si>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</si>
  <si>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</si>
  <si>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</si>
  <si>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</si>
  <si>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</si>
  <si>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</si>
  <si>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</si>
  <si>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</si>
  <si>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</si>
  <si>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</si>
  <si>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</si>
  <si>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</si>
  <si>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</si>
  <si>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</si>
  <si>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</si>
  <si>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</si>
  <si>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</si>
  <si>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</si>
  <si>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</si>
  <si>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</si>
  <si>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</si>
  <si>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</si>
  <si>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</si>
  <si>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</si>
  <si>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</si>
  <si>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</si>
  <si>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</si>
  <si>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</si>
  <si>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</si>
  <si>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</si>
  <si>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</si>
  <si>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</si>
  <si>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</si>
  <si>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</si>
  <si>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</si>
  <si>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</si>
  <si>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</si>
  <si>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</si>
  <si>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</si>
  <si>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</si>
  <si>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</si>
  <si>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</si>
  <si>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</si>
  <si>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</si>
  <si>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</si>
  <si>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</si>
  <si>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</si>
  <si>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</si>
  <si>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</si>
  <si>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</si>
  <si>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</si>
  <si>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</si>
  <si>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</si>
  <si>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</si>
  <si>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</si>
  <si>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</si>
  <si>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</si>
  <si>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</si>
  <si>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</si>
  <si>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</si>
  <si>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</si>
  <si>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</si>
  <si>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</si>
  <si>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</si>
  <si>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</si>
  <si>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</si>
  <si>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</si>
  <si>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</si>
  <si>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</si>
  <si>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</si>
  <si>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</si>
  <si>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</si>
  <si>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</si>
  <si>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</si>
  <si>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</si>
  <si>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</si>
  <si>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</si>
  <si>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</si>
  <si>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</si>
  <si>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</si>
  <si>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</si>
  <si>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</si>
  <si>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</si>
  <si>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</si>
  <si>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</si>
  <si>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</si>
  <si>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</si>
  <si>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</si>
  <si>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</si>
  <si>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</si>
  <si>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</si>
  <si>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</si>
  <si>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</si>
  <si>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</si>
  <si>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</si>
  <si>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</si>
  <si>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</si>
  <si>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</si>
  <si>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</si>
  <si>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</si>
  <si>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</si>
  <si>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</si>
  <si>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</si>
  <si>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</si>
  <si>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</si>
  <si>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</si>
  <si>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</si>
  <si>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</si>
  <si>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</si>
  <si>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</si>
  <si>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</si>
  <si>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</si>
  <si>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</si>
  <si>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</si>
  <si>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</si>
  <si>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</si>
  <si>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</si>
  <si>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</si>
  <si>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</si>
  <si>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</si>
  <si>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</si>
  <si>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</si>
  <si>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</si>
  <si>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</si>
  <si>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</si>
  <si>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</si>
  <si>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</si>
  <si>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</si>
  <si>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</si>
  <si>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</si>
  <si>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</si>
  <si>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</si>
  <si>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</si>
  <si>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</si>
  <si>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</si>
  <si>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</si>
  <si>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</si>
  <si>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</si>
  <si>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</si>
  <si>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</si>
  <si>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</si>
  <si>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</si>
  <si>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</si>
  <si>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</si>
  <si>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</si>
  <si>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</si>
  <si>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</si>
  <si>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</si>
  <si>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</si>
  <si>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</si>
  <si>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</si>
  <si>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</si>
  <si>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</si>
  <si>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</si>
  <si>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</si>
  <si>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</si>
  <si>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</si>
  <si>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</si>
  <si>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</si>
  <si>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</si>
  <si>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</si>
  <si>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</si>
  <si>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</si>
  <si>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</si>
  <si>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</si>
  <si>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</si>
  <si>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</si>
  <si>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</si>
  <si>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</si>
  <si>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</si>
  <si>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</si>
  <si>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</si>
  <si>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</si>
  <si>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</si>
  <si>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</si>
  <si>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</si>
  <si>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</si>
  <si>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</si>
  <si>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</si>
  <si>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</si>
  <si>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</si>
  <si>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</si>
  <si>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</si>
  <si>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</si>
  <si>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</si>
  <si>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</si>
  <si>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</si>
  <si>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</si>
  <si>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</si>
  <si>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</si>
  <si>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</si>
  <si>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</si>
  <si>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</si>
  <si>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</si>
  <si>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</si>
  <si>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</si>
  <si>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</si>
  <si>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</si>
  <si>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</si>
  <si>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</si>
  <si>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</si>
  <si>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</si>
  <si>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</si>
  <si>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</si>
  <si>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</si>
  <si>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</si>
  <si>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</si>
  <si>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</si>
  <si>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</si>
  <si>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</si>
  <si>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</si>
  <si>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</si>
  <si>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</si>
  <si>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</si>
  <si>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</si>
  <si>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</si>
  <si>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</si>
  <si>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</si>
  <si>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</si>
  <si>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</si>
  <si>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</si>
  <si>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</si>
  <si>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</si>
  <si>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</si>
  <si>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</si>
  <si>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</si>
  <si>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</si>
  <si>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</si>
  <si>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</si>
  <si>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</si>
  <si>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</si>
  <si>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</si>
  <si>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</si>
  <si>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</si>
  <si>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</si>
  <si>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</si>
  <si>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</si>
  <si>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</si>
  <si>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</si>
  <si>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</si>
  <si>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</si>
  <si>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</si>
  <si>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</si>
  <si>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</si>
  <si>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</si>
  <si>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</si>
  <si>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</si>
  <si>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</si>
  <si>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</si>
  <si>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</si>
  <si>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</si>
  <si>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</si>
  <si>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</si>
  <si>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</si>
  <si>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</si>
  <si>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</si>
  <si>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</si>
  <si>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</si>
  <si>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</si>
  <si>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</si>
  <si>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</si>
  <si>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</si>
  <si>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</si>
  <si>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</si>
  <si>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</si>
  <si>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</si>
  <si>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</si>
  <si>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</si>
  <si>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</si>
  <si>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</si>
  <si>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</si>
  <si>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</si>
  <si>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</si>
  <si>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</si>
  <si>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</si>
  <si>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</si>
  <si>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</si>
  <si>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</si>
  <si>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</si>
  <si>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</si>
  <si>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</si>
  <si>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</si>
  <si>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</si>
  <si>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</si>
  <si>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</si>
  <si>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</si>
  <si>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</si>
  <si>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</si>
  <si>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</si>
  <si>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</si>
  <si>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</si>
  <si>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</si>
  <si>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</si>
  <si>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</si>
  <si>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</si>
  <si>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</si>
  <si>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</si>
  <si>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</si>
  <si>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</si>
  <si>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</si>
  <si>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</si>
  <si>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</si>
  <si>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</si>
  <si>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</si>
  <si>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</si>
  <si>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</si>
  <si>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</si>
  <si>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</si>
  <si>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</si>
  <si>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</si>
  <si>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</si>
  <si>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</si>
  <si>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</si>
  <si>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</si>
  <si>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</si>
  <si>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</si>
  <si>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</si>
  <si>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</si>
  <si>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</si>
  <si>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</si>
  <si>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</si>
  <si>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</si>
  <si>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</si>
  <si>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</si>
  <si>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</si>
  <si>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</si>
  <si>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</si>
  <si>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</si>
  <si>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</si>
  <si>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</si>
  <si>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</si>
  <si>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</si>
  <si>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</si>
  <si>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</si>
  <si>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</si>
  <si>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</si>
  <si>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</si>
  <si>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</si>
  <si>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</si>
  <si>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</si>
  <si>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</si>
  <si>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</si>
  <si>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</si>
  <si>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</si>
  <si>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</si>
  <si>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</si>
  <si>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</si>
  <si>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</si>
  <si>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</si>
  <si>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</si>
  <si>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</si>
  <si>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</si>
  <si>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</si>
  <si>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</si>
  <si>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</si>
  <si>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</si>
  <si>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</si>
  <si>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</si>
  <si>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</si>
  <si>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</si>
  <si>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</si>
  <si>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</si>
  <si>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</si>
  <si>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</si>
  <si>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</si>
  <si>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</si>
  <si>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</si>
  <si>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</si>
  <si>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</si>
  <si>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</si>
  <si>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</si>
  <si>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</si>
  <si>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</si>
  <si>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</si>
  <si>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</si>
  <si>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</si>
  <si>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</si>
  <si>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</si>
  <si>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</si>
  <si>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</si>
  <si>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</si>
  <si>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</si>
  <si>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</si>
  <si>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</si>
  <si>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</si>
  <si>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</si>
  <si>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</si>
  <si>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</si>
  <si>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</si>
  <si>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</si>
  <si>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</si>
  <si>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</si>
  <si>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</si>
  <si>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</si>
  <si>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</si>
  <si>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</si>
  <si>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</si>
  <si>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</si>
  <si>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</si>
  <si>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</si>
  <si>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</si>
  <si>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</si>
  <si>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</si>
  <si>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</si>
  <si>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</si>
  <si>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</si>
  <si>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</si>
  <si>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</si>
  <si>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</si>
  <si>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</si>
  <si>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</si>
  <si>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</si>
  <si>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</si>
  <si>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</si>
  <si>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</si>
  <si>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</si>
  <si>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</si>
  <si>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</si>
  <si>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</si>
  <si>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</si>
  <si>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</si>
  <si>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</si>
  <si>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</si>
  <si>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</si>
  <si>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</si>
  <si>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</si>
  <si>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</si>
  <si>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</si>
  <si>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</si>
  <si>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</si>
  <si>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</si>
  <si>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</si>
  <si>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</si>
  <si>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</si>
  <si>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</si>
  <si>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</si>
  <si>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</si>
  <si>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</si>
  <si>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</si>
  <si>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</si>
  <si>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</si>
  <si>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</si>
  <si>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</si>
  <si>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</si>
  <si>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</si>
  <si>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</si>
  <si>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</si>
  <si>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</si>
  <si>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</si>
  <si>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</si>
  <si>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</si>
  <si>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</si>
  <si>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</si>
  <si>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</si>
  <si>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</si>
  <si>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</si>
  <si>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</si>
  <si>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</si>
  <si>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</si>
  <si>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</si>
  <si>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</si>
  <si>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</si>
  <si>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</si>
  <si>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</si>
  <si>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</si>
  <si>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</si>
  <si>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</si>
  <si>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</si>
  <si>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</si>
  <si>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</si>
  <si>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</si>
  <si>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</si>
  <si>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</si>
  <si>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</si>
  <si>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</si>
  <si>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</si>
  <si>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</si>
  <si>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</si>
  <si>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</si>
  <si>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</si>
  <si>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</si>
  <si>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</si>
  <si>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</si>
  <si>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</si>
  <si>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</si>
  <si>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</si>
  <si>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</si>
  <si>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</si>
  <si>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</si>
  <si>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</si>
  <si>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</si>
  <si>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</si>
  <si>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</si>
  <si>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</si>
  <si>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</si>
  <si>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</si>
  <si>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</si>
  <si>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</si>
  <si>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</si>
  <si>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</si>
  <si>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</si>
  <si>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</si>
  <si>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</si>
  <si>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</si>
  <si>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</si>
  <si>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</si>
  <si>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</si>
  <si>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</si>
  <si>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</si>
  <si>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</si>
  <si>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</si>
  <si>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</si>
  <si>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</si>
  <si>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</si>
  <si>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</si>
  <si>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</si>
  <si>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</si>
  <si>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</si>
  <si>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</si>
  <si>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</si>
  <si>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</si>
  <si>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</si>
  <si>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</si>
  <si>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</si>
  <si>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</si>
  <si>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</si>
  <si>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</si>
  <si>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</si>
  <si>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</si>
  <si>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</si>
  <si>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</si>
  <si>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</si>
  <si>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</si>
  <si>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</si>
  <si>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</si>
  <si>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</si>
  <si>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</si>
  <si>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</si>
  <si>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</si>
  <si>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</si>
  <si>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</si>
  <si>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</si>
  <si>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</si>
  <si>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</si>
  <si>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</si>
  <si>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</si>
  <si>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</si>
  <si>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</si>
  <si>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</si>
  <si>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</si>
  <si>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</si>
  <si>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</si>
  <si>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</si>
  <si>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</si>
  <si>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</si>
  <si>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</si>
  <si>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</si>
  <si>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</si>
  <si>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</si>
  <si>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</si>
  <si>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</si>
  <si>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</si>
  <si>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</si>
  <si>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</si>
  <si>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</si>
  <si>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</si>
  <si>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</si>
  <si>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</si>
  <si>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</si>
  <si>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</si>
  <si>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</si>
  <si>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</si>
  <si>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</si>
  <si>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</si>
  <si>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</si>
  <si>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</si>
  <si>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</si>
  <si>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</si>
  <si>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</si>
  <si>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</si>
  <si>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</si>
  <si>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</si>
  <si>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</si>
  <si>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</si>
  <si>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</si>
  <si>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</si>
  <si>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</si>
  <si>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</si>
  <si>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</si>
  <si>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</si>
  <si>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</si>
  <si>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</si>
  <si>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</si>
  <si>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</si>
  <si>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</si>
  <si>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</si>
  <si>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</si>
  <si>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</si>
  <si>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</si>
  <si>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</si>
  <si>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</si>
  <si>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</si>
  <si>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</si>
  <si>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</si>
  <si>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</si>
  <si>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</si>
  <si>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</si>
  <si>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</si>
  <si>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</si>
  <si>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</si>
  <si>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</si>
  <si>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</si>
  <si>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</si>
  <si>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</si>
  <si>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</si>
  <si>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</si>
  <si>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</si>
  <si>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</si>
  <si>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</si>
  <si>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</si>
  <si>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</si>
  <si>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</si>
  <si>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</si>
  <si>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</si>
  <si>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</si>
  <si>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</si>
  <si>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</si>
  <si>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</si>
  <si>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</si>
  <si>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</si>
  <si>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</si>
  <si>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</si>
  <si>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</si>
  <si>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</si>
  <si>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</si>
  <si>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</si>
  <si>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</si>
  <si>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</si>
  <si>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</si>
  <si>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</si>
  <si>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</si>
  <si>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</si>
  <si>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</si>
  <si>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</si>
  <si>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</si>
  <si>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</si>
  <si>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</si>
  <si>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</si>
  <si>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</si>
  <si>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</si>
  <si>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</si>
  <si>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</si>
  <si>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</si>
  <si>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</si>
  <si>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</si>
  <si>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</si>
  <si>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</si>
  <si>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</si>
  <si>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</si>
  <si>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</si>
  <si>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</si>
  <si>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</si>
  <si>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</si>
  <si>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</si>
  <si>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</si>
  <si>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</si>
  <si>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</si>
  <si>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</si>
  <si>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</si>
  <si>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</si>
  <si>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</si>
  <si>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</si>
  <si>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</si>
  <si>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</si>
  <si>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</si>
  <si>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</si>
  <si>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</si>
  <si>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</si>
  <si>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</si>
  <si>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</si>
  <si>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</si>
  <si>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</si>
  <si>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</si>
  <si>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</si>
  <si>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</si>
  <si>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</si>
  <si>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</si>
  <si>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</si>
  <si>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</si>
  <si>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</si>
  <si>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</si>
  <si>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</si>
  <si>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</si>
  <si>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</si>
  <si>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</si>
  <si>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</si>
  <si>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</si>
  <si>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</si>
  <si>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</si>
  <si>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</si>
  <si>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</si>
  <si>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</si>
  <si>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</si>
  <si>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</si>
  <si>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</si>
  <si>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</si>
  <si>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</si>
  <si>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</si>
  <si>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</si>
  <si>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</si>
  <si>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</si>
  <si>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</si>
  <si>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</si>
  <si>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</si>
  <si>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</si>
  <si>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</si>
  <si>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</si>
  <si>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</si>
  <si>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</si>
  <si>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</si>
  <si>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</si>
  <si>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</si>
  <si>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</si>
  <si>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</si>
  <si>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</si>
  <si>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</si>
  <si>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</si>
  <si>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</si>
  <si>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</si>
  <si>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</si>
  <si>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</si>
  <si>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</si>
  <si>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</si>
  <si>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</si>
  <si>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</si>
  <si>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</si>
  <si>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</si>
  <si>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</si>
  <si>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</si>
  <si>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</si>
  <si>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</si>
  <si>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</si>
  <si>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</si>
  <si>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</si>
  <si>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</si>
  <si>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</si>
  <si>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</si>
  <si>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</si>
  <si>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</si>
  <si>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</si>
  <si>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</si>
  <si>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</si>
  <si>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</si>
  <si>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</si>
  <si>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</si>
  <si>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</si>
  <si>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</si>
  <si>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</si>
  <si>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</si>
  <si>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</si>
  <si>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</si>
  <si>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</si>
  <si>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</si>
  <si>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</si>
  <si>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</si>
  <si>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</si>
  <si>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</si>
  <si>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</si>
  <si>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</si>
  <si>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</si>
  <si>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</si>
  <si>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</si>
  <si>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</si>
  <si>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</si>
  <si>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</si>
  <si>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</si>
  <si>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</si>
  <si>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</si>
  <si>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</si>
  <si>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</si>
  <si>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</si>
  <si>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</si>
  <si>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</si>
  <si>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</si>
  <si>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</si>
  <si>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</si>
  <si>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</si>
  <si>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</si>
  <si>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</si>
  <si>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</si>
  <si>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</si>
  <si>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</si>
  <si>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</si>
  <si>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</si>
  <si>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</si>
  <si>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</si>
  <si>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</si>
  <si>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</si>
  <si>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</si>
  <si>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</si>
  <si>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</si>
  <si>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</si>
  <si>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</si>
  <si>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</si>
  <si>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</si>
  <si>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</si>
  <si>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</si>
  <si>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</si>
  <si>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</si>
  <si>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</si>
  <si>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</si>
  <si>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</si>
  <si>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</si>
  <si>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</si>
  <si>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</si>
  <si>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</si>
  <si>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</si>
  <si>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</si>
  <si>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</si>
  <si>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</si>
  <si>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</si>
  <si>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</si>
  <si>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</si>
  <si>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</si>
  <si>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</si>
  <si>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</si>
  <si>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</si>
  <si>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</si>
  <si>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</si>
  <si>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</si>
  <si>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</si>
  <si>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</si>
  <si>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</si>
  <si>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</si>
  <si>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</si>
  <si>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</si>
  <si>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</si>
  <si>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</si>
  <si>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</si>
  <si>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</si>
  <si>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</si>
  <si>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</si>
  <si>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</si>
  <si>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</si>
  <si>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</si>
  <si>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</si>
  <si>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</si>
  <si>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</si>
  <si>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</si>
  <si>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</si>
  <si>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</si>
  <si>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</si>
  <si>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</si>
  <si>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</si>
  <si>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</si>
  <si>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</si>
  <si>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</si>
  <si>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</si>
  <si>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</si>
  <si>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</si>
  <si>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</si>
  <si>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</si>
  <si>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</si>
  <si>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</si>
  <si>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</si>
  <si>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</si>
  <si>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</si>
  <si>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</si>
  <si>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</si>
  <si>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</si>
  <si>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</si>
  <si>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</si>
  <si>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</si>
  <si>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</si>
  <si>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</si>
  <si>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</si>
  <si>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</si>
  <si>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</si>
  <si>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</si>
  <si>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</si>
  <si>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</si>
  <si>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</si>
  <si>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</si>
  <si>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</si>
  <si>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</si>
  <si>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</si>
  <si>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</si>
  <si>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</si>
  <si>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</si>
  <si>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</si>
  <si>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</si>
  <si>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</si>
  <si>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</si>
  <si>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</si>
  <si>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</si>
  <si>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</si>
  <si>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</si>
  <si>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</si>
  <si>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</si>
  <si>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</si>
  <si>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</si>
  <si>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</si>
  <si>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</si>
  <si>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</si>
  <si>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</si>
  <si>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</si>
  <si>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</si>
  <si>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</si>
  <si>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</si>
  <si>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</si>
  <si>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</si>
  <si>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</si>
  <si>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</si>
  <si>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</si>
  <si>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</si>
  <si>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</si>
  <si>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</si>
  <si>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</si>
  <si>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</si>
  <si>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</si>
  <si>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</si>
  <si>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</si>
  <si>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</si>
  <si>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</si>
  <si>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</si>
  <si>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</si>
  <si>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</si>
  <si>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</si>
  <si>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</si>
  <si>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</si>
  <si>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</si>
  <si>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</si>
  <si>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</si>
  <si>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</si>
  <si>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</si>
  <si>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</si>
  <si>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</si>
  <si>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</si>
  <si>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</si>
  <si>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</si>
  <si>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</si>
  <si>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</si>
  <si>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</si>
  <si>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</si>
  <si>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</si>
  <si>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</si>
  <si>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</si>
  <si>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</si>
  <si>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</si>
  <si>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</si>
  <si>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</si>
  <si>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</si>
  <si>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</si>
  <si>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</si>
  <si>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</si>
  <si>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</si>
  <si>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</si>
  <si>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</si>
  <si>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</si>
  <si>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</si>
  <si>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</si>
  <si>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</si>
  <si>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</si>
  <si>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</si>
  <si>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</si>
  <si>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</si>
  <si>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</si>
  <si>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</si>
  <si>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</si>
  <si>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</si>
  <si>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</si>
  <si>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</si>
  <si>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</si>
  <si>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</si>
  <si>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</si>
  <si>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</si>
  <si>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</si>
  <si>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</si>
  <si>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</si>
  <si>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</si>
  <si>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</si>
  <si>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</si>
  <si>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</si>
  <si>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</si>
  <si>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</si>
  <si>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</si>
  <si>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</si>
  <si>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</si>
  <si>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</si>
  <si>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</si>
  <si>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</si>
  <si>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</si>
  <si>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</si>
  <si>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</si>
  <si>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</si>
  <si>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</si>
  <si>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</si>
  <si>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</si>
  <si>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</si>
  <si>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</si>
  <si>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</si>
  <si>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</si>
  <si>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</si>
  <si>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</si>
  <si>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</si>
  <si>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</si>
  <si>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</si>
  <si>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</si>
  <si>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</si>
  <si>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</si>
  <si>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</si>
  <si>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</si>
  <si>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</si>
  <si>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</si>
  <si>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</si>
  <si>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</si>
  <si>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</si>
  <si>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</si>
  <si>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</si>
  <si>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</si>
  <si>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</si>
  <si>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</si>
  <si>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</si>
  <si>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</si>
  <si>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</si>
  <si>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</si>
  <si>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</si>
  <si>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</si>
  <si>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</si>
  <si>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</si>
  <si>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</si>
  <si>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</si>
  <si>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</si>
  <si>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</si>
  <si>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</si>
  <si>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</si>
  <si>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</si>
  <si>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</si>
  <si>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</si>
  <si>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</si>
  <si>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</si>
  <si>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</si>
  <si>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</si>
  <si>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</si>
  <si>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</si>
  <si>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</si>
  <si>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</si>
  <si>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</si>
  <si>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</si>
  <si>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</si>
  <si>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</si>
  <si>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</si>
  <si>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</si>
  <si>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</si>
  <si>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</si>
  <si>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</si>
  <si>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</si>
  <si>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</si>
  <si>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</si>
  <si>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</si>
  <si>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</si>
  <si>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</si>
  <si>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</si>
  <si>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</si>
  <si>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</si>
  <si>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</si>
  <si>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</si>
  <si>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</si>
  <si>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</si>
  <si>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</si>
  <si>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</si>
  <si>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</si>
  <si>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</si>
  <si>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</si>
  <si>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</si>
  <si>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</si>
  <si>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</si>
  <si>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</si>
  <si>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</si>
  <si>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</si>
  <si>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</si>
  <si>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</si>
  <si>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</si>
  <si>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</si>
  <si>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</si>
  <si>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</si>
  <si>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</si>
  <si>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</si>
  <si>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</si>
  <si>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</si>
  <si>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</si>
  <si>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</si>
  <si>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</si>
  <si>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</si>
  <si>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</si>
  <si>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</si>
  <si>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</si>
  <si>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</si>
  <si>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</si>
  <si>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</si>
  <si>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</si>
  <si>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</si>
  <si>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</si>
  <si>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</si>
  <si>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</si>
  <si>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</si>
  <si>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</si>
  <si>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</si>
  <si>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</si>
  <si>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</si>
  <si>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</si>
  <si>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</si>
  <si>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</si>
  <si>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</si>
  <si>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</si>
  <si>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</si>
  <si>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</si>
  <si>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</si>
  <si>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</si>
  <si>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</si>
  <si>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</si>
  <si>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</si>
  <si>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</si>
  <si>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</si>
  <si>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</si>
  <si>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</si>
  <si>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</si>
  <si>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</si>
  <si>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</si>
  <si>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</si>
  <si>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</si>
  <si>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</si>
  <si>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</si>
  <si>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</si>
  <si>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</si>
  <si>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</si>
  <si>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</si>
  <si>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</si>
  <si>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</si>
  <si>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</si>
  <si>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</si>
  <si>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</si>
  <si>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</si>
  <si>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</si>
  <si>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</si>
  <si>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</si>
  <si>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</si>
  <si>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</si>
  <si>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</si>
  <si>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</si>
  <si>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</si>
  <si>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</si>
  <si>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</si>
  <si>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</si>
  <si>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</si>
  <si>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</si>
  <si>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</si>
  <si>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</si>
  <si>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</si>
  <si>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</si>
  <si>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</si>
  <si>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</si>
  <si>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</si>
  <si>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</si>
  <si>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</si>
  <si>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</si>
  <si>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</si>
  <si>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</si>
  <si>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</si>
  <si>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</si>
  <si>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</si>
  <si>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</si>
  <si>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</si>
  <si>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</si>
  <si>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</si>
  <si>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</si>
  <si>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</si>
  <si>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</si>
  <si>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</si>
  <si>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</si>
  <si>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</si>
  <si>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</si>
  <si>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</si>
  <si>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</si>
  <si>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</si>
  <si>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</si>
  <si>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</si>
  <si>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</si>
  <si>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</si>
  <si>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</si>
  <si>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</si>
  <si>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</si>
  <si>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</si>
  <si>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</si>
  <si>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</si>
  <si>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</si>
  <si>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</si>
  <si>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</si>
  <si>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</si>
  <si>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</si>
  <si>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</si>
  <si>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</si>
  <si>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</si>
  <si>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</si>
  <si>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</si>
  <si>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</si>
  <si>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</si>
  <si>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</si>
  <si>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</si>
  <si>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</si>
  <si>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</si>
  <si>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</si>
  <si>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</si>
  <si>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</si>
  <si>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</si>
  <si>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</si>
  <si>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</si>
  <si>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</si>
  <si>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</si>
  <si>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</si>
  <si>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</si>
  <si>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</si>
  <si>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</si>
  <si>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</si>
  <si>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</si>
  <si>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</si>
  <si>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</si>
  <si>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</si>
  <si>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</si>
  <si>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</si>
  <si>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</si>
  <si>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</si>
  <si>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</si>
  <si>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</si>
  <si>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</si>
  <si>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</si>
  <si>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</si>
  <si>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</si>
  <si>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</si>
  <si>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</si>
  <si>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</si>
  <si>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</si>
  <si>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</si>
  <si>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</si>
  <si>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</si>
  <si>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</si>
  <si>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</si>
  <si>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</si>
  <si>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</si>
  <si>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</si>
  <si>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</si>
  <si>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</si>
  <si>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</si>
  <si>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</si>
  <si>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</si>
  <si>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</si>
  <si>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</si>
  <si>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</si>
  <si>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</si>
  <si>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</si>
  <si>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</si>
  <si>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</si>
  <si>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</si>
  <si>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</si>
  <si>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</si>
  <si>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</si>
  <si>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</si>
  <si>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</si>
  <si>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</si>
  <si>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</si>
  <si>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</si>
  <si>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</si>
  <si>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</si>
  <si>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</si>
  <si>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</si>
  <si>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</si>
  <si>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</si>
  <si>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</si>
  <si>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</si>
  <si>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</si>
  <si>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</si>
  <si>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</si>
  <si>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</si>
  <si>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</si>
  <si>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</si>
  <si>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</si>
  <si>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</si>
  <si>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</si>
  <si>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</si>
  <si>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</si>
  <si>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</si>
  <si>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</si>
  <si>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</si>
  <si>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</si>
  <si>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</si>
  <si>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</si>
  <si>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</si>
  <si>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</si>
  <si>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</si>
  <si>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</si>
  <si>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</si>
  <si>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</si>
  <si>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</si>
  <si>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</si>
  <si>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</si>
  <si>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</si>
  <si>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</si>
  <si>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</si>
  <si>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</si>
  <si>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</si>
  <si>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</si>
  <si>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</si>
  <si>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</si>
  <si>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</si>
  <si>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</si>
  <si>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</si>
  <si>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</si>
  <si>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</si>
  <si>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</si>
  <si>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</si>
  <si>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</si>
  <si>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</si>
  <si>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</si>
  <si>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</si>
  <si>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</si>
  <si>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</si>
  <si>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</si>
  <si>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</si>
  <si>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</si>
  <si>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</si>
  <si>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</si>
  <si>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</si>
  <si>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</si>
  <si>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</si>
  <si>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</si>
  <si>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</si>
  <si>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</si>
  <si>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</si>
  <si>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</si>
  <si>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</si>
  <si>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</si>
  <si>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</si>
  <si>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</si>
  <si>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</si>
  <si>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</si>
  <si>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</si>
  <si>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</si>
  <si>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</si>
  <si>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</si>
  <si>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</si>
  <si>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</si>
  <si>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</si>
  <si>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</si>
  <si>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</si>
  <si>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</si>
  <si>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</si>
  <si>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</si>
  <si>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</si>
  <si>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</si>
  <si>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</si>
  <si>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</si>
  <si>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</si>
  <si>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</si>
  <si>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</si>
  <si>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</si>
  <si>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</si>
  <si>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</si>
  <si>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</si>
  <si>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</si>
  <si>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</si>
  <si>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</si>
  <si>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</si>
  <si>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</si>
  <si>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</si>
  <si>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</si>
  <si>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</si>
  <si>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</si>
  <si>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</si>
  <si>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</si>
  <si>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</si>
  <si>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</si>
  <si>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</si>
  <si>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</si>
  <si>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</si>
  <si>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</si>
  <si>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</si>
  <si>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</si>
  <si>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</si>
  <si>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</si>
  <si>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</si>
  <si>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</si>
  <si>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</si>
  <si>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</si>
  <si>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</si>
  <si>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</si>
  <si>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</si>
  <si>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</si>
  <si>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</si>
  <si>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</si>
  <si>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</si>
  <si>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</si>
  <si>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</si>
  <si>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</si>
  <si>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</si>
  <si>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</si>
  <si>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</si>
  <si>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</si>
  <si>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</si>
  <si>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</si>
  <si>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</si>
  <si>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</si>
  <si>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</si>
  <si>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</si>
  <si>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</si>
  <si>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</si>
  <si>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</si>
  <si>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</si>
  <si>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</si>
  <si>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</si>
  <si>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</si>
  <si>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</si>
  <si>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</si>
  <si>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</si>
  <si>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</si>
  <si>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</si>
  <si>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</si>
  <si>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</si>
  <si>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</si>
  <si>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</si>
  <si>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</si>
  <si>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</si>
  <si>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</si>
  <si>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</si>
  <si>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</si>
  <si>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</si>
  <si>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</si>
  <si>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</si>
  <si>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</si>
  <si>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</si>
  <si>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</si>
  <si>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</si>
  <si>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</si>
  <si>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</si>
  <si>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</si>
  <si>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</si>
  <si>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</si>
  <si>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</si>
  <si>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</si>
  <si>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</si>
  <si>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</si>
  <si>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</si>
  <si>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</si>
  <si>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</si>
  <si>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</si>
  <si>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</si>
  <si>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</si>
  <si>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</si>
  <si>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</si>
  <si>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</si>
  <si>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</si>
  <si>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</si>
  <si>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</si>
  <si>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</si>
  <si>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</si>
  <si>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</si>
  <si>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</si>
  <si>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</si>
  <si>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</si>
  <si>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</si>
  <si>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</si>
  <si>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</si>
  <si>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</si>
  <si>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</si>
  <si>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</si>
  <si>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</si>
  <si>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</si>
  <si>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</si>
  <si>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</si>
  <si>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</si>
  <si>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</si>
  <si>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</si>
  <si>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</si>
  <si>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</si>
  <si>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</si>
  <si>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</si>
  <si>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</si>
  <si>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</si>
  <si>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</si>
  <si>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</si>
  <si>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</si>
  <si>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</si>
  <si>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</si>
  <si>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</si>
  <si>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</si>
  <si>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</si>
  <si>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</si>
  <si>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</si>
  <si>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</si>
  <si>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</si>
  <si>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</si>
  <si>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</si>
  <si>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</si>
  <si>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</si>
  <si>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</si>
  <si>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</si>
  <si>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</si>
  <si>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</si>
  <si>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</si>
  <si>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</si>
  <si>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</si>
  <si>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</si>
  <si>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</si>
  <si>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</si>
  <si>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</si>
  <si>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</si>
  <si>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</si>
  <si>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</si>
  <si>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</si>
  <si>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</si>
  <si>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</si>
  <si>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</si>
  <si>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</si>
  <si>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</si>
  <si>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</si>
  <si>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</si>
  <si>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</si>
  <si>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</si>
  <si>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</si>
  <si>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</si>
  <si>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</si>
  <si>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</si>
  <si>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</si>
  <si>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</si>
  <si>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</si>
  <si>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</si>
  <si>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</si>
  <si>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</si>
  <si>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</si>
  <si>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</si>
  <si>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</si>
  <si>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</si>
  <si>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</si>
  <si>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</si>
  <si>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</si>
  <si>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</si>
  <si>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</si>
  <si>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</si>
  <si>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</si>
  <si>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</si>
  <si>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</si>
  <si>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</si>
  <si>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</si>
  <si>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</si>
  <si>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</si>
  <si>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</si>
  <si>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</si>
  <si>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</si>
  <si>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</si>
  <si>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</si>
  <si>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</si>
  <si>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</si>
  <si>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</si>
  <si>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</si>
  <si>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</si>
  <si>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</si>
  <si>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</si>
  <si>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</si>
  <si>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</si>
  <si>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</si>
  <si>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</si>
  <si>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</si>
  <si>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</si>
  <si>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</si>
  <si>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</si>
  <si>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</si>
  <si>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</si>
  <si>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</si>
  <si>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</si>
  <si>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</si>
  <si>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</si>
  <si>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</si>
  <si>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</si>
  <si>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</si>
  <si>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</si>
  <si>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</si>
  <si>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</si>
  <si>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</si>
  <si>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</si>
  <si>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</si>
  <si>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</si>
  <si>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</si>
  <si>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</si>
  <si>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</si>
  <si>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</si>
  <si>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</si>
  <si>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</si>
  <si>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</si>
  <si>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</si>
  <si>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</si>
  <si>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</si>
  <si>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</si>
  <si>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</si>
  <si>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</si>
  <si>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</si>
  <si>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</si>
  <si>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</si>
  <si>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</si>
  <si>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</si>
  <si>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</si>
  <si>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</si>
  <si>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</si>
  <si>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</si>
  <si>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</si>
  <si>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</si>
  <si>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</si>
  <si>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</si>
  <si>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</si>
  <si>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</si>
  <si>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</si>
  <si>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</si>
  <si>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</si>
  <si>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</si>
  <si>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</si>
  <si>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</si>
  <si>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</si>
  <si>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</si>
  <si>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</si>
  <si>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</si>
  <si>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</si>
  <si>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</si>
  <si>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</si>
  <si>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</si>
  <si>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</si>
  <si>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</si>
  <si>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</si>
  <si>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</si>
  <si>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</si>
  <si>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</si>
  <si>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</si>
  <si>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</si>
  <si>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</si>
  <si>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</si>
  <si>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</si>
  <si>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</si>
  <si>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</si>
  <si>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</si>
  <si>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</si>
  <si>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</si>
  <si>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</si>
  <si>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</si>
  <si>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</si>
  <si>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</si>
  <si>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</si>
  <si>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</si>
  <si>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</si>
  <si>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</si>
  <si>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</si>
  <si>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</si>
  <si>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</si>
  <si>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</si>
  <si>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</si>
  <si>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</si>
  <si>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</si>
  <si>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</si>
  <si>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</si>
  <si>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</si>
  <si>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</si>
  <si>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</si>
  <si>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</si>
  <si>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</si>
  <si>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</si>
  <si>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</si>
  <si>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</si>
  <si>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</si>
  <si>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</si>
  <si>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</si>
  <si>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</si>
  <si>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</si>
  <si>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</si>
  <si>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</si>
  <si>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</si>
  <si>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</si>
  <si>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</si>
  <si>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</si>
  <si>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</si>
  <si>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</si>
  <si>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</si>
  <si>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</si>
  <si>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</si>
  <si>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</si>
  <si>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</si>
  <si>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</si>
  <si>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</si>
  <si>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</si>
  <si>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</si>
  <si>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</si>
  <si>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</si>
  <si>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</si>
  <si>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</si>
  <si>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</si>
  <si>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</si>
  <si>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</si>
  <si>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</si>
  <si>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</si>
  <si>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</si>
  <si>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</si>
  <si>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</si>
  <si>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</si>
  <si>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</si>
  <si>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</si>
  <si>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</si>
  <si>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</si>
  <si>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</si>
  <si>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</si>
  <si>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</si>
  <si>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</si>
  <si>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</si>
  <si>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</si>
  <si>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</si>
  <si>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</si>
  <si>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</si>
  <si>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</si>
  <si>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</si>
  <si>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</si>
  <si>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</si>
  <si>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</si>
  <si>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</si>
  <si>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</si>
  <si>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</si>
  <si>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</si>
  <si>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</si>
  <si>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</si>
  <si>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</si>
  <si>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</si>
  <si>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</si>
  <si>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</si>
  <si>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</si>
  <si>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</si>
  <si>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</si>
  <si>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</si>
  <si>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</si>
  <si>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</si>
  <si>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</si>
  <si>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</si>
  <si>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</si>
  <si>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</si>
  <si>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</si>
  <si>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</si>
  <si>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</si>
  <si>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</si>
  <si>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</si>
  <si>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</si>
  <si>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</si>
  <si>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</si>
  <si>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</si>
  <si>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</si>
  <si>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</si>
  <si>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</si>
  <si>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</si>
  <si>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</si>
  <si>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</si>
  <si>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</si>
  <si>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</si>
  <si>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</si>
  <si>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</si>
  <si>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</si>
  <si>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</si>
  <si>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</si>
  <si>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</si>
  <si>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</si>
  <si>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</si>
  <si>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</si>
  <si>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</si>
  <si>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</si>
  <si>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</si>
  <si>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</si>
  <si>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</si>
  <si>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</si>
  <si>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</si>
  <si>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</si>
  <si>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</si>
  <si>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</si>
  <si>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</si>
  <si>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</si>
  <si>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</si>
  <si>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</si>
  <si>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</si>
  <si>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</si>
  <si>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</si>
  <si>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</si>
  <si>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</si>
  <si>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</si>
  <si>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</si>
  <si>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</si>
  <si>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</si>
  <si>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</si>
  <si>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</si>
  <si>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</si>
  <si>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</si>
  <si>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</si>
  <si>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</si>
  <si>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</si>
  <si>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</si>
  <si>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</si>
  <si>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</si>
  <si>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</si>
  <si>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</si>
  <si>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</si>
  <si>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</si>
  <si>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</si>
  <si>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</si>
  <si>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</si>
  <si>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</si>
  <si>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</si>
  <si>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</si>
  <si>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</si>
  <si>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</si>
  <si>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</si>
  <si>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</si>
  <si>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</si>
  <si>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</si>
  <si>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</si>
  <si>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</si>
  <si>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</si>
  <si>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</si>
  <si>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</si>
  <si>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</si>
  <si>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</si>
  <si>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</si>
  <si>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</si>
  <si>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</si>
  <si>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</si>
  <si>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</si>
  <si>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</si>
  <si>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</si>
  <si>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</si>
  <si>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</si>
  <si>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</si>
  <si>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</si>
  <si>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</si>
  <si>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</si>
  <si>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</si>
  <si>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</si>
  <si>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</si>
  <si>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</si>
  <si>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</si>
  <si>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</si>
  <si>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</si>
  <si>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</si>
  <si>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</si>
  <si>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</si>
  <si>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</si>
  <si>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</si>
  <si>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</si>
  <si>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</si>
  <si>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</si>
  <si>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</si>
  <si>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</si>
  <si>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</si>
  <si>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</si>
  <si>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</si>
  <si>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</si>
  <si>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</si>
  <si>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</si>
  <si>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</si>
  <si>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</si>
  <si>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</si>
  <si>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</si>
  <si>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</si>
  <si>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</si>
  <si>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</si>
  <si>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</si>
  <si>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</si>
  <si>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</si>
  <si>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</si>
  <si>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</si>
  <si>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</si>
  <si>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</si>
  <si>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</si>
  <si>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</si>
  <si>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</si>
  <si>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</si>
  <si>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</si>
  <si>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</si>
  <si>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</si>
  <si>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</si>
  <si>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</si>
  <si>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</si>
  <si>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</si>
  <si>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</si>
  <si>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</si>
  <si>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</si>
  <si>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</si>
  <si>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</si>
  <si>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</si>
  <si>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</si>
  <si>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</si>
  <si>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</si>
  <si>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</si>
  <si>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</si>
  <si>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</si>
  <si>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</si>
  <si>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</si>
  <si>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</si>
  <si>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</si>
  <si>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</si>
  <si>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</si>
  <si>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</si>
  <si>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</si>
  <si>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</si>
  <si>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</si>
  <si>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</si>
  <si>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</si>
  <si>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</si>
  <si>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</si>
  <si>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</si>
  <si>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</si>
  <si>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</si>
  <si>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</si>
  <si>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</si>
  <si>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</si>
  <si>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</si>
  <si>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</si>
  <si>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</si>
  <si>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</si>
  <si>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</si>
  <si>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</si>
  <si>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</si>
  <si>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</si>
  <si>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</si>
  <si>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</si>
  <si>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</si>
  <si>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</si>
  <si>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</si>
  <si>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</si>
  <si>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</si>
  <si>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</si>
  <si>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</si>
  <si>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</si>
  <si>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</si>
  <si>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</si>
  <si>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</si>
  <si>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</si>
  <si>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</si>
  <si>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</si>
  <si>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</si>
  <si>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</si>
  <si>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</si>
  <si>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</si>
  <si>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</si>
  <si>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</si>
  <si>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</si>
  <si>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</si>
  <si>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</si>
  <si>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</si>
  <si>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</si>
  <si>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</si>
  <si>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</si>
  <si>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</si>
  <si>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</si>
  <si>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</si>
  <si>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</si>
  <si>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</si>
  <si>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</si>
  <si>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</si>
  <si>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</si>
  <si>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</si>
  <si>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</si>
  <si>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</si>
  <si>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</si>
  <si>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</si>
  <si>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</si>
  <si>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</si>
  <si>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</si>
  <si>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</si>
  <si>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</si>
  <si>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</si>
  <si>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</si>
  <si>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</si>
  <si>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</si>
  <si>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</si>
  <si>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</si>
  <si>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</si>
  <si>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</si>
  <si>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</si>
  <si>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</si>
  <si>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</si>
  <si>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</si>
  <si>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</si>
  <si>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</si>
  <si>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</si>
  <si>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</si>
  <si>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</si>
  <si>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</si>
  <si>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</si>
  <si>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</si>
  <si>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</si>
  <si>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</si>
  <si>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</si>
  <si>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</si>
  <si>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</si>
  <si>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</si>
  <si>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</si>
  <si>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</si>
  <si>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</si>
  <si>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</si>
  <si>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</si>
  <si>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</si>
  <si>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</si>
  <si>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</si>
  <si>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</si>
  <si>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</si>
  <si>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</si>
  <si>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</si>
  <si>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</si>
  <si>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</si>
  <si>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</si>
  <si>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</si>
  <si>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</si>
  <si>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</si>
  <si>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</si>
  <si>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</si>
  <si>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</si>
  <si>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</si>
  <si>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</si>
  <si>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</si>
  <si>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</si>
  <si>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</si>
  <si>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</si>
  <si>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</si>
  <si>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</si>
  <si>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</si>
  <si>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</si>
  <si>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</si>
  <si>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</si>
  <si>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</si>
  <si>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</si>
  <si>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</si>
  <si>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</si>
  <si>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</si>
  <si>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</si>
  <si>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</si>
  <si>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</si>
  <si>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</si>
  <si>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</si>
  <si>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</si>
  <si>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</si>
  <si>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</si>
  <si>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</si>
  <si>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</si>
  <si>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</si>
  <si>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</si>
  <si>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</si>
  <si>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</si>
  <si>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</si>
  <si>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</si>
  <si>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</si>
  <si>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</si>
  <si>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</si>
  <si>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</si>
  <si>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</si>
  <si>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</si>
  <si>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</si>
  <si>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</si>
  <si>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</si>
  <si>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</si>
  <si>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</si>
  <si>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</si>
  <si>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</si>
  <si>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</si>
  <si>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</si>
  <si>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</si>
  <si>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</si>
  <si>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</si>
  <si>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</si>
  <si>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</si>
  <si>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</si>
  <si>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</si>
  <si>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</si>
  <si>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</si>
  <si>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</si>
  <si>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</si>
  <si>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</si>
  <si>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</si>
  <si>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</si>
  <si>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</si>
  <si>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</si>
  <si>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</si>
  <si>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</si>
  <si>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</si>
  <si>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</si>
  <si>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</si>
  <si>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</si>
  <si>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</si>
  <si>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</si>
  <si>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</si>
  <si>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</si>
  <si>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</si>
  <si>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</si>
  <si>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</si>
  <si>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</si>
  <si>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</si>
  <si>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</si>
  <si>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</si>
  <si>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</si>
  <si>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</si>
  <si>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</si>
  <si>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</si>
  <si>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</si>
  <si>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</si>
  <si>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</si>
  <si>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</si>
  <si>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</si>
  <si>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</si>
  <si>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</si>
  <si>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</si>
  <si>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</si>
  <si>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</si>
  <si>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</si>
  <si>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</si>
  <si>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</si>
  <si>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</si>
  <si>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</si>
  <si>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</si>
  <si>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</si>
  <si>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</si>
  <si>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</si>
  <si>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</si>
  <si>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</si>
  <si>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</si>
  <si>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</si>
  <si>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</si>
  <si>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</si>
  <si>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</si>
  <si>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</si>
  <si>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</si>
  <si>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</si>
  <si>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</si>
  <si>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</si>
  <si>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</si>
  <si>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</si>
  <si>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</si>
  <si>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</si>
  <si>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</si>
  <si>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</si>
  <si>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</si>
  <si>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</si>
  <si>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</si>
  <si>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</si>
  <si>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</si>
  <si>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</si>
  <si>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</si>
  <si>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</si>
  <si>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</si>
  <si>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</si>
  <si>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</si>
  <si>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</si>
  <si>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</si>
  <si>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</si>
  <si>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</si>
  <si>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</si>
  <si>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</si>
  <si>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</si>
  <si>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</si>
  <si>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</si>
  <si>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</si>
  <si>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</si>
  <si>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</si>
  <si>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</si>
  <si>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</si>
  <si>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</si>
  <si>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</si>
  <si>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</si>
  <si>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</si>
  <si>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</si>
  <si>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</si>
  <si>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</si>
  <si>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</si>
  <si>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</si>
  <si>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</si>
  <si>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</si>
  <si>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</si>
  <si>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</si>
  <si>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</si>
  <si>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</si>
  <si>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</si>
  <si>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</si>
  <si>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</si>
  <si>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</si>
  <si>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</si>
  <si>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</si>
  <si>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</si>
  <si>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</si>
  <si>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</si>
  <si>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</si>
  <si>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</si>
  <si>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</si>
  <si>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</si>
  <si>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</si>
  <si>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</si>
  <si>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</si>
  <si>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</si>
  <si>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</si>
  <si>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</si>
  <si>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</si>
  <si>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</si>
  <si>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</si>
  <si>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</si>
  <si>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</si>
  <si>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</si>
  <si>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</si>
  <si>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</si>
  <si>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</si>
  <si>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</si>
  <si>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</si>
  <si>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</si>
  <si>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</si>
  <si>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</si>
  <si>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</si>
  <si>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</si>
  <si>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</si>
  <si>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</si>
  <si>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</si>
  <si>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</si>
  <si>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</si>
  <si>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</si>
  <si>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</si>
  <si>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</si>
  <si>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</si>
  <si>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</si>
  <si>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</si>
  <si>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</si>
  <si>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</si>
  <si>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</si>
  <si>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</si>
  <si>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</si>
  <si>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</si>
  <si>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</si>
  <si>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</si>
  <si>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</si>
  <si>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</si>
  <si>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</si>
  <si>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</si>
  <si>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</si>
  <si>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</si>
  <si>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</si>
  <si>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</si>
  <si>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</si>
  <si>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</si>
  <si>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</si>
  <si>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</si>
  <si>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</si>
  <si>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</si>
  <si>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</si>
  <si>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</si>
  <si>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</si>
  <si>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</si>
  <si>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</si>
  <si>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</si>
  <si>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</si>
  <si>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</si>
  <si>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</si>
  <si>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</si>
  <si>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</si>
  <si>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</si>
  <si>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</si>
  <si>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</si>
  <si>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</si>
  <si>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</si>
  <si>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</si>
  <si>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</si>
  <si>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</si>
  <si>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</si>
  <si>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</si>
  <si>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</si>
  <si>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</si>
  <si>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</si>
  <si>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</si>
  <si>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</si>
  <si>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</si>
  <si>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</si>
  <si>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</si>
  <si>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</si>
  <si>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</si>
  <si>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</si>
  <si>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</si>
  <si>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</si>
  <si>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</si>
  <si>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</si>
  <si>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</si>
  <si>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</si>
  <si>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</si>
  <si>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</si>
  <si>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</si>
  <si>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</si>
  <si>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</si>
  <si>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</si>
  <si>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</si>
  <si>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</si>
  <si>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</si>
  <si>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</si>
  <si>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</si>
  <si>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</si>
  <si>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</si>
  <si>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</si>
  <si>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</si>
  <si>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</si>
  <si>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</si>
  <si>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</si>
  <si>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</si>
  <si>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</si>
  <si>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</si>
  <si>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</si>
  <si>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</si>
  <si>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</si>
  <si>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</si>
  <si>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</si>
  <si>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</si>
  <si>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</si>
  <si>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</si>
  <si>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</si>
  <si>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</si>
  <si>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</si>
  <si>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</si>
  <si>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</si>
  <si>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</si>
  <si>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</si>
  <si>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</si>
  <si>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</si>
  <si>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</si>
  <si>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</si>
  <si>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</si>
  <si>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</si>
  <si>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</si>
  <si>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</si>
  <si>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</si>
  <si>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</si>
  <si>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</si>
  <si>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</si>
  <si>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</si>
  <si>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</si>
  <si>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</si>
  <si>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</si>
  <si>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</si>
  <si>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</si>
  <si>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</si>
  <si>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</si>
  <si>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</si>
  <si>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</si>
  <si>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</si>
  <si>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</si>
  <si>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</si>
  <si>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</si>
  <si>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</si>
  <si>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</si>
  <si>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</si>
  <si>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</si>
  <si>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</si>
  <si>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</si>
  <si>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</si>
  <si>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</si>
  <si>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</si>
  <si>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</si>
  <si>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</si>
  <si>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</si>
  <si>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</si>
  <si>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</si>
  <si>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</si>
  <si>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</si>
  <si>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</si>
  <si>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</si>
  <si>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</si>
  <si>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</si>
  <si>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</si>
  <si>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</si>
  <si>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</si>
  <si>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</si>
  <si>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</si>
  <si>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</si>
  <si>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</si>
  <si>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</si>
  <si>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</si>
  <si>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</si>
  <si>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</si>
  <si>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</si>
  <si>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</si>
  <si>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</si>
  <si>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</si>
  <si>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</si>
  <si>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</si>
  <si>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</si>
  <si>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</si>
  <si>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</si>
  <si>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</si>
  <si>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</si>
  <si>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</si>
  <si>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</si>
  <si>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</si>
  <si>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</si>
  <si>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</si>
  <si>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</si>
  <si>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</si>
  <si>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</si>
  <si>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</si>
  <si>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</si>
  <si>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</si>
  <si>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</si>
  <si>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</si>
  <si>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</si>
  <si>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</si>
  <si>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</si>
  <si>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</si>
  <si>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</si>
  <si>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</si>
  <si>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</si>
  <si>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</si>
  <si>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</si>
  <si>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</si>
  <si>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</si>
  <si>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</si>
  <si>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</si>
  <si>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</si>
  <si>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</si>
  <si>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</si>
  <si>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</si>
  <si>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</si>
  <si>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</si>
  <si>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</si>
  <si>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</si>
  <si>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</si>
  <si>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</si>
  <si>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</si>
  <si>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</si>
  <si>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</si>
  <si>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</si>
  <si>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</si>
  <si>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</si>
  <si>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</si>
  <si>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</si>
  <si>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</si>
  <si>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</si>
  <si>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</si>
  <si>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</si>
  <si>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</si>
  <si>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</si>
  <si>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</si>
  <si>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</si>
  <si>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</si>
  <si>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</si>
  <si>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</si>
  <si>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</si>
  <si>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</si>
  <si>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</si>
  <si>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</si>
  <si>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</si>
  <si>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</si>
  <si>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</si>
  <si>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</si>
  <si>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</si>
  <si>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</si>
  <si>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</si>
  <si>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</si>
  <si>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</si>
  <si>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</si>
  <si>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</si>
  <si>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</si>
  <si>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</si>
  <si>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</si>
  <si>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</si>
  <si>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</si>
  <si>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</si>
  <si>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</si>
  <si>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</si>
  <si>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</si>
  <si>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</si>
  <si>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</si>
  <si>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</si>
  <si>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</si>
  <si>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</si>
  <si>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</si>
  <si>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</si>
  <si>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</si>
  <si>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</si>
  <si>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</si>
  <si>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</si>
  <si>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</si>
  <si>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</si>
  <si>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</si>
  <si>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</si>
  <si>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</si>
  <si>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</si>
  <si>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</si>
  <si>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</si>
  <si>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</si>
  <si>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</si>
  <si>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</si>
  <si>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</si>
  <si>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</si>
  <si>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</si>
  <si>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</si>
  <si>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</si>
  <si>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</si>
  <si>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</si>
  <si>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</si>
  <si>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</si>
  <si>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</si>
  <si>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</si>
  <si>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</si>
  <si>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</si>
  <si>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</si>
  <si>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</si>
  <si>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</si>
  <si>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</si>
  <si>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</si>
  <si>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</si>
  <si>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</si>
  <si>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</si>
  <si>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</si>
  <si>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</si>
  <si>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</si>
  <si>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</si>
  <si>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</si>
  <si>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</si>
  <si>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</si>
  <si>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</si>
  <si>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</si>
  <si>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</si>
  <si>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</si>
  <si>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</si>
  <si>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</si>
  <si>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</si>
  <si>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</si>
  <si>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</si>
  <si>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</si>
  <si>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</si>
  <si>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</si>
  <si>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</si>
  <si>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</si>
  <si>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</si>
  <si>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</si>
  <si>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</si>
  <si>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</si>
  <si>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</si>
  <si>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</si>
  <si>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</si>
  <si>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</si>
  <si>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</si>
  <si>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</si>
  <si>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</si>
  <si>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</si>
  <si>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</si>
  <si>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</si>
  <si>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</si>
  <si>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</si>
  <si>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</si>
  <si>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</si>
  <si>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</si>
  <si>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</si>
  <si>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</si>
  <si>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</si>
  <si>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</si>
  <si>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</si>
  <si>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</si>
  <si>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</si>
  <si>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</si>
  <si>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</si>
  <si>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</si>
  <si>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</si>
  <si>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</si>
  <si>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</si>
  <si>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</si>
  <si>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</si>
  <si>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</si>
  <si>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</si>
  <si>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</si>
  <si>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</si>
  <si>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</si>
  <si>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</si>
  <si>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</si>
  <si>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</si>
  <si>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</si>
  <si>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</si>
  <si>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</si>
  <si>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</si>
  <si>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</si>
  <si>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</si>
  <si>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</si>
  <si>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</si>
  <si>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</si>
  <si>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</si>
  <si>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</si>
  <si>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</si>
  <si>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</si>
  <si>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</si>
  <si>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</si>
  <si>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</si>
  <si>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</si>
  <si>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</si>
  <si>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</si>
  <si>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</si>
  <si>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</si>
  <si>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</si>
  <si>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</si>
  <si>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</si>
  <si>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</si>
  <si>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</si>
  <si>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</si>
  <si>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</si>
  <si>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</si>
  <si>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</si>
  <si>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</si>
  <si>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</si>
  <si>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</si>
  <si>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</si>
  <si>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</si>
  <si>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</si>
  <si>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</si>
  <si>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</si>
  <si>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</si>
  <si>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</si>
  <si>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</si>
  <si>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</si>
  <si>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</si>
  <si>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</si>
  <si>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</si>
  <si>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</si>
  <si>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</si>
  <si>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</si>
  <si>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</si>
  <si>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</si>
  <si>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</si>
  <si>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</si>
  <si>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</si>
  <si>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</si>
  <si>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</si>
  <si>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</si>
  <si>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</si>
  <si>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</si>
  <si>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</si>
  <si>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</si>
  <si>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</si>
  <si>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</si>
  <si>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</si>
  <si>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</si>
  <si>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</si>
  <si>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</si>
  <si>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</si>
  <si>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</si>
  <si>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</si>
  <si>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</si>
  <si>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</si>
  <si>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</si>
  <si>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</si>
  <si>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</si>
  <si>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</si>
  <si>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</si>
  <si>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</si>
  <si>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</si>
  <si>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</si>
  <si>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</si>
  <si>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</si>
  <si>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</si>
  <si>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</si>
  <si>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</si>
  <si>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</si>
  <si>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</si>
  <si>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</si>
  <si>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</si>
  <si>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</si>
  <si>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</si>
  <si>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</si>
  <si>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</si>
  <si>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</si>
  <si>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</si>
  <si>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</si>
  <si>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</si>
  <si>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</si>
  <si>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</si>
  <si>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</si>
  <si>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</si>
  <si>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</si>
  <si>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</si>
  <si>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</si>
  <si>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</si>
  <si>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</si>
  <si>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</si>
  <si>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</si>
  <si>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</si>
  <si>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</si>
  <si>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</si>
  <si>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</si>
  <si>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</si>
  <si>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</si>
  <si>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</si>
  <si>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</si>
  <si>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</si>
  <si>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</si>
  <si>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</si>
  <si>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</si>
  <si>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</si>
  <si>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</si>
  <si>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</si>
  <si>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</si>
  <si>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</si>
  <si>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</si>
  <si>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</si>
  <si>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</si>
  <si>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</si>
  <si>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</si>
  <si>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</si>
  <si>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</si>
  <si>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</si>
  <si>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</si>
  <si>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</si>
  <si>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</si>
  <si>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</si>
  <si>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</si>
  <si>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</si>
  <si>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</si>
  <si>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</si>
  <si>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</si>
  <si>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</si>
  <si>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</si>
  <si>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</si>
  <si>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</si>
  <si>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</si>
  <si>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</si>
  <si>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</si>
  <si>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</si>
  <si>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</si>
  <si>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</si>
  <si>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</si>
  <si>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</si>
  <si>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</si>
  <si>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</si>
  <si>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</si>
  <si>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</si>
  <si>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</si>
  <si>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</si>
  <si>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</si>
  <si>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</si>
  <si>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</si>
  <si>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</si>
  <si>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</si>
  <si>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</si>
  <si>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</si>
  <si>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</si>
  <si>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</si>
  <si>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</si>
  <si>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</si>
  <si>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</si>
  <si>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</si>
  <si>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</si>
  <si>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</si>
  <si>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</si>
  <si>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</si>
  <si>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</si>
  <si>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</si>
  <si>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</si>
  <si>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</si>
  <si>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</si>
  <si>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</si>
  <si>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</si>
  <si>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</si>
  <si>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</si>
  <si>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</si>
  <si>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</si>
  <si>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</si>
  <si>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</si>
  <si>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</si>
  <si>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</si>
  <si>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</si>
  <si>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</si>
  <si>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</si>
  <si>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</si>
  <si>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</si>
  <si>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</si>
  <si>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</si>
  <si>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</si>
  <si>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</si>
  <si>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</si>
  <si>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</si>
  <si>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</si>
  <si>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</si>
  <si>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</si>
  <si>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</si>
  <si>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</si>
  <si>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</si>
  <si>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</si>
  <si>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</si>
  <si>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</si>
  <si>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</si>
  <si>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</si>
  <si>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</si>
  <si>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</si>
  <si>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</si>
  <si>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</si>
  <si>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</si>
  <si>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</si>
  <si>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</si>
  <si>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</si>
  <si>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</si>
  <si>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</si>
  <si>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</si>
  <si>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</si>
  <si>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</si>
  <si>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</si>
  <si>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</si>
  <si>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</si>
  <si>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</si>
  <si>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</si>
  <si>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</si>
  <si>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</si>
  <si>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</si>
  <si>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</si>
  <si>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</si>
  <si>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</si>
  <si>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</si>
  <si>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</si>
  <si>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</si>
  <si>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</si>
  <si>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</si>
  <si>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</si>
  <si>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</si>
  <si>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</si>
  <si>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</si>
  <si>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</si>
  <si>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</si>
  <si>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</si>
  <si>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</si>
  <si>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</si>
  <si>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</si>
  <si>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</si>
  <si>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</si>
  <si>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</si>
  <si>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</si>
  <si>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</si>
  <si>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</si>
  <si>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</si>
  <si>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</si>
  <si>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</si>
  <si>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</si>
  <si>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</si>
  <si>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</si>
  <si>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</si>
  <si>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</si>
  <si>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</si>
  <si>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</si>
  <si>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</si>
  <si>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</si>
  <si>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</si>
  <si>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</si>
  <si>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</si>
  <si>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</si>
  <si>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</si>
  <si>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</si>
  <si>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</si>
  <si>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</si>
  <si>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</si>
  <si>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</si>
  <si>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</si>
  <si>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</si>
  <si>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</si>
  <si>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</si>
  <si>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</si>
  <si>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</si>
  <si>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</si>
  <si>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</si>
  <si>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</si>
  <si>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</si>
  <si>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</si>
  <si>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</si>
  <si>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</si>
  <si>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</si>
  <si>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</si>
  <si>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</si>
  <si>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</si>
  <si>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</si>
  <si>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</si>
  <si>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</si>
  <si>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</si>
  <si>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</si>
  <si>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</si>
  <si>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</si>
  <si>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</si>
  <si>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</si>
  <si>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</si>
  <si>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</si>
  <si>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</si>
  <si>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</si>
  <si>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</si>
  <si>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</si>
  <si>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</si>
  <si>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</si>
  <si>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</si>
  <si>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</si>
  <si>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</si>
  <si>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</si>
  <si>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</si>
  <si>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</si>
  <si>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</si>
  <si>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</si>
  <si>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</si>
  <si>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</si>
  <si>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</si>
  <si>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</si>
  <si>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</si>
  <si>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</si>
  <si>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</si>
  <si>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</si>
  <si>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</si>
  <si>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</si>
  <si>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</si>
  <si>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</si>
  <si>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</si>
  <si>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</si>
  <si>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</si>
  <si>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</si>
  <si>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</si>
  <si>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</si>
  <si>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</si>
  <si>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</si>
  <si>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</si>
  <si>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</si>
  <si>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</si>
  <si>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</si>
  <si>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</si>
  <si>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</si>
  <si>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</si>
  <si>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</si>
  <si>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</si>
  <si>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</si>
  <si>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</si>
  <si>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</si>
  <si>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</si>
  <si>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</si>
  <si>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</si>
  <si>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</si>
  <si>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</si>
  <si>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</si>
  <si>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</si>
  <si>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</si>
  <si>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</si>
  <si>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</si>
  <si>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</si>
  <si>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</si>
  <si>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</si>
  <si>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</si>
  <si>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</si>
  <si>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</si>
  <si>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</si>
  <si>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</si>
  <si>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</si>
  <si>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</si>
  <si>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</si>
  <si>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</si>
  <si>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</si>
  <si>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</si>
  <si>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</si>
  <si>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</si>
  <si>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</si>
  <si>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</si>
  <si>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</si>
  <si>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</si>
  <si>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</si>
  <si>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</si>
  <si>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</si>
  <si>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</si>
  <si>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</si>
  <si>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</si>
  <si>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</si>
  <si>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</si>
  <si>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</si>
  <si>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</si>
  <si>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</si>
  <si>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</si>
  <si>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</si>
  <si>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</si>
  <si>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</si>
  <si>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</si>
  <si>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</si>
  <si>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</si>
  <si>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</si>
  <si>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</si>
  <si>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</si>
  <si>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</si>
  <si>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</si>
  <si>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</si>
  <si>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</si>
  <si>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</si>
  <si>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</si>
  <si>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</si>
  <si>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</si>
  <si>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</si>
  <si>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</si>
  <si>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</si>
  <si>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</si>
  <si>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</si>
  <si>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</si>
  <si>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</si>
  <si>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</si>
  <si>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</si>
  <si>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</si>
  <si>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</si>
  <si>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</si>
  <si>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</si>
  <si>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</si>
  <si>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</si>
  <si>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</si>
  <si>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</si>
  <si>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</si>
  <si>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</si>
  <si>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</si>
  <si>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</si>
  <si>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</si>
  <si>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</si>
  <si>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</si>
  <si>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</si>
  <si>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</si>
  <si>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</si>
  <si>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</si>
  <si>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</si>
  <si>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</si>
  <si>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</si>
  <si>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</si>
  <si>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</si>
  <si>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</si>
  <si>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</si>
  <si>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</si>
  <si>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</si>
  <si>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</si>
  <si>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</si>
  <si>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</si>
  <si>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</si>
  <si>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</si>
  <si>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</si>
  <si>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</si>
  <si>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</si>
  <si>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</si>
  <si>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</si>
  <si>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</si>
  <si>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</si>
  <si>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</si>
  <si>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</si>
  <si>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</si>
  <si>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</si>
  <si>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</si>
  <si>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</si>
  <si>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</si>
  <si>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</si>
  <si>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</si>
  <si>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</si>
  <si>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</si>
  <si>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</si>
  <si>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</si>
  <si>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</si>
  <si>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</si>
  <si>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</si>
  <si>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</si>
  <si>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</si>
  <si>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</si>
  <si>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</si>
  <si>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</si>
  <si>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</si>
  <si>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</si>
  <si>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</si>
  <si>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</si>
  <si>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</si>
  <si>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</si>
  <si>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</si>
  <si>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</si>
  <si>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</si>
  <si>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</si>
  <si>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</si>
  <si>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</si>
  <si>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</si>
  <si>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</si>
  <si>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</si>
  <si>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</si>
  <si>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</si>
  <si>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</si>
  <si>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</si>
  <si>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</si>
  <si>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</si>
  <si>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</si>
  <si>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</si>
  <si>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</si>
  <si>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</si>
  <si>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</si>
  <si>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</si>
  <si>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</si>
  <si>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</si>
  <si>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</si>
  <si>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</si>
  <si>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</si>
  <si>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</si>
  <si>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</si>
  <si>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</si>
  <si>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</si>
  <si>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</si>
  <si>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</si>
  <si>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</si>
  <si>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</si>
  <si>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</si>
  <si>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</si>
  <si>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</si>
  <si>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</si>
  <si>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</si>
  <si>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</si>
  <si>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</si>
  <si>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</si>
  <si>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</si>
  <si>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</si>
  <si>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</si>
  <si>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</si>
  <si>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</si>
  <si>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</si>
  <si>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</si>
  <si>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</si>
  <si>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</si>
  <si>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</si>
  <si>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</si>
  <si>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</si>
  <si>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</si>
  <si>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</si>
  <si>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</si>
  <si>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</si>
  <si>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</si>
  <si>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</si>
  <si>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</si>
  <si>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</si>
  <si>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</si>
  <si>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</si>
  <si>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</si>
  <si>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</si>
  <si>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</si>
  <si>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</si>
  <si>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</si>
  <si>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</si>
  <si>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</si>
  <si>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</si>
  <si>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</si>
  <si>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</si>
  <si>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</si>
  <si>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</si>
  <si>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</si>
  <si>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</si>
  <si>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</si>
  <si>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</si>
  <si>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</si>
  <si>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</si>
  <si>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</si>
  <si>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</si>
  <si>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</si>
  <si>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</si>
  <si>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</si>
  <si>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</si>
  <si>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</si>
  <si>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</si>
  <si>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</si>
  <si>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</si>
  <si>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</si>
  <si>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</si>
  <si>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</si>
  <si>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</si>
  <si>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</si>
  <si>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</si>
  <si>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</si>
  <si>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</si>
  <si>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</si>
  <si>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</si>
  <si>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</si>
  <si>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</si>
  <si>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</si>
  <si>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</si>
  <si>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</si>
  <si>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</si>
  <si>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</si>
  <si>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</si>
  <si>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</si>
  <si>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</si>
  <si>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</si>
  <si>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</si>
  <si>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</si>
  <si>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</si>
  <si>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</si>
  <si>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</si>
  <si>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</si>
  <si>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</si>
  <si>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</si>
  <si>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</si>
  <si>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</si>
  <si>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</si>
  <si>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</si>
  <si>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</si>
  <si>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</si>
  <si>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</si>
  <si>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</si>
  <si>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</si>
  <si>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</si>
  <si>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</si>
  <si>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</si>
  <si>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</si>
  <si>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</si>
  <si>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</si>
  <si>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</si>
  <si>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</si>
  <si>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</si>
  <si>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</si>
  <si>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</si>
  <si>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</si>
  <si>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</si>
  <si>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</si>
  <si>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</si>
  <si>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</si>
  <si>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</si>
  <si>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</si>
  <si>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</si>
  <si>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</si>
  <si>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</si>
  <si>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</si>
  <si>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</si>
  <si>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</si>
  <si>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</si>
  <si>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</si>
  <si>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</si>
  <si>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</si>
  <si>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</si>
  <si>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</si>
  <si>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</si>
  <si>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</si>
  <si>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</si>
  <si>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</si>
  <si>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</si>
  <si>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</si>
  <si>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</si>
  <si>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</si>
  <si>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</si>
  <si>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</si>
  <si>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</si>
  <si>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</si>
  <si>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</si>
  <si>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</si>
  <si>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</si>
  <si>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</si>
  <si>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</si>
  <si>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</si>
  <si>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</si>
  <si>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</si>
  <si>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</si>
  <si>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</si>
  <si>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</si>
  <si>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</si>
  <si>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</si>
  <si>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</si>
  <si>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</si>
  <si>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</si>
  <si>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</si>
  <si>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</si>
  <si>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</si>
  <si>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</si>
  <si>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</si>
  <si>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</si>
  <si>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</si>
  <si>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</si>
  <si>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</si>
  <si>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</si>
  <si>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</si>
  <si>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</si>
  <si>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</si>
  <si>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</si>
  <si>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</si>
  <si>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</si>
  <si>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</si>
  <si>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</si>
  <si>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</si>
  <si>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</si>
  <si>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</si>
  <si>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</si>
  <si>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</si>
  <si>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</si>
  <si>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</si>
  <si>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</si>
  <si>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</si>
  <si>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</si>
  <si>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</si>
  <si>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</si>
  <si>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</si>
  <si>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</si>
  <si>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</si>
  <si>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</si>
  <si>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</si>
  <si>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</si>
  <si>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</si>
  <si>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</si>
  <si>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</si>
  <si>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</si>
  <si>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</si>
  <si>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</si>
  <si>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</si>
  <si>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</si>
  <si>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</si>
  <si>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</si>
  <si>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</si>
  <si>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</si>
  <si>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</si>
  <si>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</si>
  <si>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</si>
  <si>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</si>
  <si>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</si>
  <si>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</si>
  <si>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</si>
  <si>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</si>
  <si>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</si>
  <si>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</si>
  <si>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</si>
  <si>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</si>
  <si>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</si>
  <si>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</si>
  <si>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</si>
  <si>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</si>
  <si>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</si>
  <si>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</si>
  <si>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</si>
  <si>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</si>
  <si>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</si>
  <si>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</si>
  <si>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</si>
  <si>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</si>
  <si>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</si>
  <si>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</si>
  <si>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</si>
  <si>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</si>
  <si>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</si>
  <si>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</si>
  <si>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</si>
  <si>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</si>
  <si>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</si>
  <si>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</si>
  <si>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</si>
  <si>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</si>
  <si>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</si>
  <si>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</si>
  <si>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</si>
  <si>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</si>
  <si>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</si>
  <si>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</si>
  <si>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</si>
  <si>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</si>
  <si>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</si>
  <si>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</si>
  <si>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</si>
  <si>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</si>
  <si>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</si>
  <si>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</si>
  <si>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</si>
  <si>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</si>
  <si>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</si>
  <si>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</si>
  <si>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</si>
  <si>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</si>
  <si>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</si>
  <si>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</si>
  <si>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</si>
  <si>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</si>
  <si>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</si>
  <si>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</si>
  <si>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</si>
  <si>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</si>
  <si>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</si>
  <si>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</si>
  <si>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</si>
  <si>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</si>
  <si>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</si>
  <si>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</si>
  <si>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</si>
  <si>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</si>
  <si>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</si>
  <si>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</si>
  <si>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</si>
  <si>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</si>
  <si>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</si>
  <si>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</si>
  <si>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</si>
  <si>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</si>
  <si>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</si>
  <si>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</si>
  <si>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</si>
  <si>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</si>
  <si>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</si>
  <si>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</si>
  <si>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</si>
  <si>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</si>
  <si>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</si>
  <si>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</si>
  <si>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</si>
  <si>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</si>
  <si>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</si>
  <si>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</si>
  <si>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</si>
  <si>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</si>
  <si>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</si>
  <si>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</si>
  <si>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</si>
  <si>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</si>
  <si>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</si>
  <si>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</si>
  <si>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</si>
  <si>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</si>
  <si>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</si>
  <si>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</si>
  <si>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</si>
  <si>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</si>
  <si>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</si>
  <si>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</si>
  <si>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</si>
  <si>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</si>
  <si>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</si>
  <si>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</si>
  <si>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</si>
  <si>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</si>
  <si>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</si>
  <si>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</si>
  <si>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</si>
  <si>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</si>
  <si>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</si>
  <si>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</si>
  <si>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</si>
  <si>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</si>
  <si>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</si>
  <si>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</si>
  <si>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</si>
  <si>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</si>
  <si>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</si>
  <si>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</si>
  <si>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</si>
  <si>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</si>
  <si>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</si>
  <si>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</si>
  <si>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</si>
  <si>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</si>
  <si>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</si>
  <si>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</si>
  <si>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</si>
  <si>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</si>
  <si>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</si>
  <si>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</si>
  <si>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</si>
  <si>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</si>
  <si>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</si>
  <si>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</si>
  <si>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</si>
  <si>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</si>
  <si>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</si>
  <si>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</si>
  <si>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</si>
  <si>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</si>
  <si>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</si>
  <si>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</si>
  <si>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</si>
  <si>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</si>
  <si>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</si>
  <si>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</si>
  <si>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</si>
  <si>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</si>
  <si>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</si>
  <si>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</si>
  <si>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</si>
  <si>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</si>
  <si>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</si>
  <si>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</si>
  <si>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</si>
  <si>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</si>
  <si>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</si>
  <si>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</si>
  <si>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</si>
  <si>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</si>
  <si>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</si>
  <si>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</si>
  <si>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</si>
  <si>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</si>
  <si>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</si>
  <si>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</si>
  <si>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</si>
  <si>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</si>
  <si>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</si>
  <si>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</si>
  <si>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</si>
  <si>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</si>
  <si>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</si>
  <si>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</si>
  <si>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</si>
  <si>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</si>
  <si>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</si>
  <si>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</si>
  <si>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</si>
  <si>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</si>
  <si>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</si>
  <si>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</si>
  <si>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</si>
  <si>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</si>
  <si>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</si>
  <si>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</si>
  <si>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</si>
  <si>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</si>
  <si>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</si>
  <si>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</si>
  <si>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</si>
  <si>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</si>
  <si>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</si>
  <si>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</si>
  <si>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</si>
  <si>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</si>
  <si>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</si>
  <si>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</si>
  <si>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</si>
  <si>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</si>
  <si>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</si>
  <si>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</si>
  <si>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</si>
  <si>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</si>
  <si>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</si>
  <si>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</si>
  <si>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</si>
  <si>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</si>
  <si>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</si>
  <si>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</si>
  <si>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</si>
  <si>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</si>
  <si>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</si>
  <si>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</si>
  <si>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</si>
  <si>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</si>
  <si>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</si>
  <si>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</si>
  <si>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</si>
  <si>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</si>
  <si>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</si>
  <si>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</si>
  <si>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</si>
  <si>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</si>
  <si>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</si>
  <si>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</si>
  <si>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</si>
  <si>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</si>
  <si>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</si>
  <si>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</si>
  <si>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</si>
  <si>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</si>
  <si>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</si>
  <si>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</si>
  <si>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</si>
  <si>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</si>
  <si>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</si>
  <si>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</si>
  <si>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</si>
  <si>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</si>
  <si>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</si>
  <si>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</si>
  <si>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</si>
  <si>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</si>
  <si>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</si>
  <si>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</si>
  <si>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</si>
  <si>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</si>
  <si>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</si>
  <si>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</si>
  <si>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</si>
  <si>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</si>
  <si>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</si>
  <si>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</si>
  <si>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</si>
  <si>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</si>
  <si>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</si>
  <si>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</si>
  <si>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</si>
  <si>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</si>
  <si>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</si>
  <si>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</si>
  <si>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</si>
  <si>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</si>
  <si>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</si>
  <si>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</si>
  <si>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</si>
  <si>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</si>
  <si>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</si>
  <si>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</si>
  <si>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</si>
  <si>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</si>
  <si>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</si>
  <si>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</si>
  <si>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</si>
  <si>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</si>
  <si>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</si>
  <si>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</si>
  <si>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</si>
  <si>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</si>
  <si>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</si>
  <si>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</si>
  <si>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</si>
  <si>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</si>
  <si>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</si>
  <si>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</si>
  <si>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</si>
  <si>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</si>
  <si>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</si>
  <si>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</si>
  <si>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</si>
  <si>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</si>
  <si>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</si>
  <si>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</si>
  <si>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</si>
  <si>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</si>
  <si>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</si>
  <si>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</si>
  <si>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</si>
  <si>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</si>
  <si>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</si>
  <si>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</si>
  <si>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</si>
  <si>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</si>
  <si>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</si>
  <si>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</si>
  <si>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</si>
  <si>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</si>
  <si>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</si>
  <si>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</si>
  <si>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</si>
  <si>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</si>
  <si>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</si>
  <si>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</si>
  <si>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</si>
  <si>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</si>
  <si>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</si>
  <si>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</si>
  <si>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</si>
  <si>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</si>
  <si>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</si>
  <si>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</si>
  <si>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</si>
  <si>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</si>
  <si>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</si>
  <si>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</si>
  <si>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</si>
  <si>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</si>
  <si>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</si>
  <si>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</si>
  <si>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</si>
  <si>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</si>
  <si>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</si>
  <si>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</si>
  <si>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</si>
  <si>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</si>
  <si>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</si>
  <si>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</si>
  <si>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</si>
  <si>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</si>
  <si>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</si>
  <si>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</si>
  <si>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</si>
  <si>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</si>
  <si>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</si>
  <si>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</si>
  <si>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</si>
  <si>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</si>
  <si>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</si>
  <si>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</si>
  <si>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</si>
  <si>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</si>
  <si>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</si>
  <si>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</si>
  <si>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</si>
  <si>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</si>
  <si>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</si>
  <si>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</si>
  <si>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</si>
  <si>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</si>
  <si>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</si>
  <si>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</si>
  <si>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</si>
  <si>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</si>
  <si>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</si>
  <si>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</si>
  <si>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</si>
  <si>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</si>
  <si>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</si>
  <si>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</si>
  <si>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</si>
  <si>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</si>
  <si>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</si>
  <si>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</si>
  <si>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</si>
  <si>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</si>
  <si>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</si>
  <si>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</si>
  <si>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</si>
  <si>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</si>
  <si>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</si>
  <si>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</si>
  <si>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</si>
  <si>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</si>
  <si>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</si>
  <si>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</si>
  <si>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</si>
  <si>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</si>
  <si>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</si>
  <si>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</si>
  <si>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</si>
  <si>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</si>
  <si>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</si>
  <si>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</si>
  <si>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</si>
  <si>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</si>
  <si>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</si>
  <si>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</si>
  <si>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</si>
  <si>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</si>
  <si>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</si>
  <si>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</si>
  <si>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</si>
  <si>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</si>
  <si>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</si>
  <si>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</si>
  <si>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</si>
  <si>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</si>
  <si>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</si>
  <si>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</si>
  <si>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</si>
  <si>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</si>
  <si>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</si>
  <si>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</si>
  <si>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</si>
  <si>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</si>
  <si>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</si>
  <si>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</si>
  <si>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</si>
  <si>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</si>
  <si>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</si>
  <si>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</si>
  <si>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</si>
  <si>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</si>
  <si>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</si>
  <si>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</si>
  <si>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</si>
  <si>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</si>
  <si>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</si>
  <si>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</si>
  <si>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</si>
  <si>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</si>
  <si>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</si>
  <si>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</si>
  <si>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</si>
  <si>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</si>
  <si>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</si>
  <si>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</si>
  <si>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</si>
  <si>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</si>
  <si>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</si>
  <si>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</si>
  <si>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</si>
  <si>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</si>
  <si>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</si>
  <si>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</si>
  <si>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</si>
  <si>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</si>
  <si>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</si>
  <si>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</si>
  <si>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</si>
  <si>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</si>
  <si>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</si>
  <si>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</si>
  <si>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</si>
  <si>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</si>
  <si>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</si>
  <si>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</si>
  <si>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</si>
  <si>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</si>
  <si>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</si>
  <si>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</si>
  <si>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</si>
  <si>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</si>
  <si>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</si>
  <si>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</si>
  <si>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</si>
  <si>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</si>
  <si>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</si>
  <si>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</si>
  <si>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</si>
  <si>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</si>
  <si>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</si>
  <si>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</si>
  <si>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</si>
  <si>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</si>
  <si>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</si>
  <si>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</si>
  <si>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</si>
  <si>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</si>
  <si>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</si>
  <si>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</si>
  <si>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</si>
  <si>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</si>
  <si>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</si>
  <si>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</si>
  <si>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</si>
  <si>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</si>
  <si>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</si>
  <si>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</si>
  <si>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</si>
  <si>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</si>
  <si>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</si>
  <si>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</si>
  <si>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</si>
  <si>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</si>
  <si>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</si>
  <si>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</si>
  <si>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</si>
  <si>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</si>
  <si>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</si>
  <si>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</si>
  <si>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</si>
  <si>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</si>
  <si>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</si>
  <si>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</si>
  <si>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</si>
  <si>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</si>
  <si>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</si>
  <si>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</si>
  <si>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</si>
  <si>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</si>
  <si>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</si>
  <si>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</si>
  <si>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</si>
  <si>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</si>
  <si>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</si>
  <si>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</si>
  <si>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</si>
  <si>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</si>
  <si>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</si>
  <si>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</si>
  <si>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</si>
  <si>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</si>
  <si>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</si>
  <si>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</si>
  <si>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</si>
  <si>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</si>
  <si>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</si>
  <si>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</si>
  <si>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</si>
  <si>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</si>
  <si>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</si>
  <si>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</si>
  <si>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</si>
  <si>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</si>
  <si>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</si>
  <si>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</si>
  <si>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</si>
  <si>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</si>
  <si>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</si>
  <si>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</si>
  <si>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</si>
  <si>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</si>
  <si>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</si>
  <si>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</si>
  <si>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</si>
  <si>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</si>
  <si>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</si>
  <si>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</si>
  <si>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</si>
  <si>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</si>
  <si>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</si>
  <si>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</si>
  <si>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</si>
  <si>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</si>
  <si>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</si>
  <si>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</si>
  <si>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</si>
  <si>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</si>
  <si>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</si>
  <si>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</si>
  <si>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</si>
  <si>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</si>
  <si>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</si>
  <si>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</si>
  <si>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</si>
  <si>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</si>
  <si>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</si>
  <si>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</si>
  <si>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</si>
  <si>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</si>
  <si>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</si>
  <si>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</si>
  <si>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</si>
  <si>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</si>
  <si>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</si>
  <si>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</si>
  <si>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</si>
  <si>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</si>
  <si>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</si>
  <si>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</si>
  <si>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</si>
  <si>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</si>
  <si>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</si>
  <si>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</si>
  <si>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</si>
  <si>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</si>
  <si>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</si>
  <si>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</si>
  <si>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</si>
  <si>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</si>
  <si>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</si>
  <si>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</si>
  <si>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</si>
  <si>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</si>
  <si>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</si>
  <si>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</si>
  <si>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</si>
  <si>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</si>
  <si>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</si>
  <si>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</si>
  <si>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</si>
  <si>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</si>
  <si>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</si>
  <si>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</si>
  <si>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</si>
  <si>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</si>
  <si>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</si>
  <si>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</si>
  <si>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</si>
  <si>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</si>
  <si>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</si>
  <si>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</si>
  <si>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</si>
  <si>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</si>
  <si>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</si>
  <si>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</si>
  <si>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</si>
  <si>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</si>
  <si>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</si>
  <si>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</si>
  <si>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</si>
  <si>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</si>
  <si>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</si>
  <si>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</si>
  <si>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</si>
  <si>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</si>
  <si>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</si>
  <si>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</si>
  <si>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</si>
  <si>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</si>
  <si>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</si>
  <si>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</si>
  <si>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</si>
  <si>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</si>
  <si>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</si>
  <si>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</si>
  <si>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</si>
  <si>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</si>
  <si>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</si>
  <si>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</si>
  <si>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</si>
  <si>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</si>
  <si>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</si>
  <si>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</si>
  <si>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</si>
  <si>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</si>
  <si>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</si>
  <si>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</si>
  <si>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</si>
  <si>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</si>
  <si>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</si>
  <si>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</si>
  <si>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</si>
  <si>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</si>
  <si>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</si>
  <si>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</si>
  <si>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</si>
  <si>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</si>
  <si>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</si>
  <si>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</si>
  <si>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</si>
  <si>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</si>
  <si>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</si>
  <si>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</si>
  <si>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</si>
  <si>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</si>
  <si>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</si>
  <si>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</si>
  <si>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</si>
  <si>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</si>
  <si>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</si>
  <si>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</si>
  <si>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</si>
  <si>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</si>
  <si>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</si>
  <si>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</si>
  <si>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</si>
  <si>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</si>
  <si>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</si>
  <si>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</si>
  <si>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</si>
  <si>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</si>
  <si>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</si>
  <si>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</si>
  <si>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</si>
  <si>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</si>
  <si>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</si>
  <si>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</si>
  <si>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</si>
  <si>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</si>
  <si>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</si>
  <si>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</si>
  <si>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</si>
  <si>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</si>
  <si>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</si>
  <si>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</si>
  <si>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</si>
  <si>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</si>
  <si>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</si>
  <si>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</si>
  <si>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</si>
  <si>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</si>
  <si>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</si>
  <si>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</si>
  <si>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</si>
  <si>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</si>
  <si>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</si>
  <si>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</si>
  <si>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</si>
  <si>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</si>
  <si>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</si>
  <si>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</si>
  <si>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</si>
  <si>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</si>
  <si>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</si>
  <si>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</si>
  <si>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</si>
  <si>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</si>
  <si>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</si>
  <si>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</si>
  <si>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</si>
  <si>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</si>
  <si>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</si>
  <si>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</si>
  <si>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</si>
  <si>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</si>
  <si>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</si>
  <si>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</si>
  <si>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</si>
  <si>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</si>
  <si>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</si>
  <si>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</si>
  <si>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</si>
  <si>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</si>
  <si>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</si>
  <si>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</si>
  <si>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</si>
  <si>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</si>
  <si>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</si>
  <si>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</si>
  <si>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</si>
  <si>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</si>
  <si>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</si>
  <si>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</si>
  <si>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</si>
  <si>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</si>
  <si>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</si>
  <si>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</si>
  <si>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</si>
  <si>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</si>
  <si>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</si>
  <si>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</si>
  <si>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</si>
  <si>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</si>
  <si>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</si>
  <si>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</si>
  <si>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</si>
  <si>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</si>
  <si>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</si>
  <si>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</si>
  <si>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</si>
  <si>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</si>
  <si>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</si>
  <si>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</si>
  <si>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</si>
  <si>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</si>
  <si>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</si>
  <si>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</si>
  <si>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</si>
  <si>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</si>
  <si>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</si>
  <si>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</si>
  <si>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</si>
  <si>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</si>
  <si>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</si>
  <si>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</si>
  <si>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</si>
  <si>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</si>
  <si>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</si>
  <si>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</si>
  <si>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</si>
  <si>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</si>
  <si>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</si>
  <si>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</si>
  <si>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</si>
  <si>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</si>
  <si>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</si>
  <si>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</si>
  <si>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</si>
  <si>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</si>
  <si>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</si>
  <si>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</si>
  <si>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</si>
  <si>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</si>
  <si>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</si>
  <si>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</si>
  <si>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</si>
  <si>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</si>
  <si>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</si>
  <si>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</si>
  <si>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</si>
  <si>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</si>
  <si>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</si>
  <si>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</si>
  <si>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</si>
  <si>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</si>
  <si>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</si>
  <si>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</si>
  <si>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</si>
  <si>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</si>
  <si>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</si>
  <si>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</si>
  <si>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</si>
  <si>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</si>
  <si>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</si>
  <si>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</si>
  <si>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</si>
  <si>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</si>
  <si>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</si>
  <si>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</si>
  <si>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</si>
  <si>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</si>
  <si>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</si>
  <si>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</si>
  <si>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</si>
  <si>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</si>
  <si>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</si>
  <si>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</si>
  <si>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</si>
  <si>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</si>
  <si>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</si>
  <si>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</si>
  <si>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</si>
  <si>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</si>
  <si>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</si>
  <si>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</si>
  <si>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</si>
  <si>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</si>
  <si>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</si>
  <si>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</si>
  <si>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</si>
  <si>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</si>
  <si>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</si>
  <si>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</si>
  <si>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</si>
  <si>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</si>
  <si>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</si>
  <si>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</si>
  <si>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</si>
  <si>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</si>
  <si>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</si>
  <si>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</si>
  <si>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</si>
  <si>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</si>
  <si>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</si>
  <si>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</si>
  <si>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</si>
  <si>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</si>
  <si>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</si>
  <si>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</si>
  <si>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</si>
  <si>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</si>
  <si>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</si>
  <si>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</si>
  <si>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</si>
  <si>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</si>
  <si>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</si>
  <si>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</si>
  <si>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</si>
  <si>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</si>
  <si>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</si>
  <si>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</si>
  <si>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</si>
  <si>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</si>
  <si>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</si>
  <si>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</si>
  <si>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</si>
  <si>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</si>
  <si>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</si>
  <si>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</si>
  <si>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</si>
  <si>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</si>
  <si>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</si>
  <si>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</si>
  <si>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</si>
  <si>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</si>
  <si>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</si>
  <si>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</si>
  <si>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</si>
  <si>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</si>
  <si>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</si>
  <si>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</si>
  <si>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</si>
  <si>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</si>
  <si>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</si>
  <si>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</si>
  <si>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</si>
  <si>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</si>
  <si>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</si>
  <si>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</si>
  <si>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</si>
  <si>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</si>
  <si>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</si>
  <si>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</si>
  <si>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</si>
  <si>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</si>
  <si>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</si>
  <si>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</si>
  <si>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</si>
  <si>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</si>
  <si>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</si>
  <si>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</si>
  <si>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</si>
  <si>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</si>
  <si>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</si>
  <si>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</si>
  <si>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</si>
  <si>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</si>
  <si>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</si>
  <si>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</si>
  <si>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</si>
  <si>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</si>
  <si>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</si>
  <si>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</si>
  <si>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</si>
  <si>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</si>
  <si>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</si>
  <si>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</si>
  <si>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</si>
  <si>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</si>
  <si>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</si>
  <si>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</si>
  <si>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</si>
  <si>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</si>
  <si>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</si>
  <si>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</si>
  <si>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</si>
  <si>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</si>
  <si>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</si>
  <si>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</si>
  <si>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</si>
  <si>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</si>
  <si>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</si>
  <si>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</si>
  <si>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</si>
  <si>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</si>
  <si>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</si>
  <si>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</si>
  <si>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</si>
  <si>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</si>
  <si>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</si>
  <si>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</si>
  <si>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</si>
  <si>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</si>
  <si>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</si>
  <si>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</si>
  <si>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</si>
  <si>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</si>
  <si>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</si>
  <si>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</si>
  <si>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</si>
  <si>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</si>
  <si>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</si>
  <si>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</si>
  <si>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</si>
  <si>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</si>
  <si>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</si>
  <si>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</si>
  <si>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</si>
  <si>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</si>
  <si>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</si>
  <si>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</si>
  <si>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</si>
  <si>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</si>
  <si>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</si>
  <si>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</si>
  <si>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</si>
  <si>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</si>
  <si>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</si>
  <si>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</si>
  <si>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</si>
  <si>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</si>
  <si>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</si>
  <si>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</si>
  <si>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</si>
  <si>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</si>
  <si>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</si>
  <si>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</si>
  <si>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</si>
  <si>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</si>
  <si>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</si>
  <si>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</si>
  <si>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</si>
  <si>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</si>
  <si>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</si>
  <si>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</si>
  <si>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</si>
  <si>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</si>
  <si>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</si>
  <si>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</si>
  <si>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</si>
  <si>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</si>
  <si>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</si>
  <si>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</si>
  <si>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</si>
  <si>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</si>
  <si>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</si>
  <si>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</si>
  <si>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</si>
  <si>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</si>
  <si>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</si>
  <si>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</si>
  <si>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</si>
  <si>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</si>
  <si>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</si>
  <si>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</si>
  <si>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</si>
  <si>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</si>
  <si>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</si>
  <si>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</si>
  <si>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</si>
  <si>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</si>
  <si>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</si>
  <si>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</si>
  <si>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</si>
  <si>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</si>
  <si>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</si>
  <si>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</si>
  <si>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</si>
  <si>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</si>
  <si>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</si>
  <si>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</si>
  <si>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</si>
  <si>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</si>
  <si>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</si>
  <si>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</si>
  <si>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</si>
  <si>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</si>
  <si>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</si>
  <si>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</si>
  <si>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</si>
  <si>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</si>
  <si>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</si>
  <si>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</si>
  <si>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</si>
  <si>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</si>
  <si>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</si>
  <si>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</si>
  <si>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</si>
  <si>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</si>
  <si>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</si>
  <si>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</si>
  <si>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</si>
  <si>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</si>
  <si>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</si>
  <si>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</si>
  <si>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</si>
  <si>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</si>
  <si>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</si>
  <si>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</si>
  <si>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</si>
  <si>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</si>
  <si>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</si>
  <si>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</si>
  <si>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</si>
  <si>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</si>
  <si>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</si>
  <si>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</si>
  <si>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</si>
  <si>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</si>
  <si>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</si>
  <si>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</si>
  <si>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</si>
  <si>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</si>
  <si>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</si>
  <si>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</si>
  <si>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</si>
  <si>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</si>
  <si>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</si>
  <si>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</si>
  <si>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</si>
  <si>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</si>
  <si>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</si>
  <si>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</si>
  <si>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</si>
  <si>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</si>
  <si>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</si>
  <si>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</si>
  <si>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</si>
  <si>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</si>
  <si>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</si>
  <si>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</si>
  <si>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</si>
  <si>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</si>
  <si>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</si>
  <si>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</si>
  <si>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</si>
  <si>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</si>
  <si>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</si>
  <si>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</si>
  <si>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</si>
  <si>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</si>
  <si>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</si>
  <si>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</si>
  <si>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</si>
  <si>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</si>
  <si>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</si>
  <si>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</si>
  <si>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</si>
  <si>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</si>
  <si>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</si>
  <si>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</si>
  <si>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</si>
  <si>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</si>
  <si>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</si>
  <si>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</si>
  <si>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</si>
  <si>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</si>
  <si>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</si>
  <si>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</si>
  <si>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</si>
  <si>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</si>
  <si>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</si>
  <si>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</si>
  <si>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</si>
  <si>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</si>
  <si>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</si>
  <si>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</si>
  <si>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</si>
  <si>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</si>
  <si>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</si>
  <si>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</si>
  <si>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</si>
  <si>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</si>
  <si>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</si>
  <si>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</si>
  <si>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</si>
  <si>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</si>
  <si>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</si>
  <si>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</si>
  <si>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</si>
  <si>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</si>
  <si>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</si>
  <si>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</si>
  <si>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</si>
  <si>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</si>
  <si>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</si>
  <si>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</si>
  <si>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</si>
  <si>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</si>
  <si>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</si>
  <si>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</si>
  <si>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</si>
  <si>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</si>
  <si>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</si>
  <si>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</si>
  <si>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</si>
  <si>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</si>
  <si>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</si>
  <si>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</si>
  <si>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</si>
  <si>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</si>
  <si>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</si>
  <si>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</si>
  <si>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</si>
  <si>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</si>
  <si>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</si>
  <si>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</si>
  <si>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</si>
  <si>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</si>
  <si>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</si>
  <si>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</si>
  <si>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</si>
  <si>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</si>
  <si>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</si>
  <si>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</si>
  <si>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</si>
  <si>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</si>
  <si>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</si>
  <si>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</si>
  <si>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</si>
  <si>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</si>
  <si>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</si>
  <si>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</si>
  <si>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</si>
  <si>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</si>
  <si>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</si>
  <si>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</si>
  <si>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</si>
  <si>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</si>
  <si>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</si>
  <si>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</si>
  <si>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</si>
  <si>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</si>
  <si>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</si>
  <si>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</si>
  <si>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</si>
  <si>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</si>
  <si>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</si>
  <si>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</si>
  <si>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</si>
  <si>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</si>
  <si>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</si>
  <si>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</si>
  <si>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</si>
  <si>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</si>
  <si>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</si>
  <si>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</si>
  <si>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</si>
  <si>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</si>
  <si>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</si>
  <si>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</si>
  <si>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</si>
  <si>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</si>
  <si>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</si>
  <si>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</si>
  <si>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</si>
  <si>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</si>
  <si>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</si>
  <si>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</si>
  <si>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</si>
  <si>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</si>
  <si>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</si>
  <si>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</si>
  <si>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</si>
  <si>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</si>
  <si>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</si>
  <si>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</si>
  <si>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</si>
  <si>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</si>
  <si>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</si>
  <si>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</si>
  <si>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</si>
  <si>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</si>
  <si>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</si>
  <si>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</si>
  <si>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</si>
  <si>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</si>
  <si>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</si>
  <si>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</si>
  <si>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</si>
  <si>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</si>
  <si>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</si>
  <si>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</si>
  <si>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</si>
  <si>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</si>
  <si>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</si>
  <si>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</si>
  <si>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</si>
  <si>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</si>
  <si>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</si>
  <si>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</si>
  <si>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</si>
  <si>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</si>
  <si>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</si>
  <si>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</si>
  <si>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</si>
  <si>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</si>
  <si>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</si>
  <si>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</si>
  <si>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</si>
  <si>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</si>
  <si>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</si>
  <si>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</si>
  <si>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</si>
  <si>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</si>
  <si>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</si>
  <si>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</si>
  <si>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</si>
  <si>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</si>
  <si>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</si>
  <si>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</si>
  <si>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</si>
  <si>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</si>
  <si>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</si>
  <si>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</si>
  <si>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</si>
  <si>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</si>
  <si>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</si>
  <si>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</si>
  <si>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</si>
  <si>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</si>
  <si>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</si>
  <si>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</si>
  <si>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</si>
  <si>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</si>
  <si>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</si>
  <si>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</si>
  <si>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</si>
  <si>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</si>
  <si>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</si>
  <si>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</si>
  <si>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</si>
  <si>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</si>
  <si>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</si>
  <si>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</si>
  <si>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</si>
  <si>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</si>
  <si>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</si>
  <si>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</si>
  <si>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</si>
  <si>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</si>
  <si>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</si>
  <si>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</si>
  <si>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</si>
  <si>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</si>
  <si>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</si>
  <si>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</si>
  <si>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</si>
  <si>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</si>
  <si>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</si>
  <si>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</si>
  <si>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</si>
  <si>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</si>
  <si>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</si>
  <si>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</si>
  <si>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</si>
  <si>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</si>
  <si>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</si>
  <si>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</si>
  <si>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</si>
  <si>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</si>
  <si>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</si>
  <si>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</si>
  <si>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</si>
  <si>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</si>
  <si>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</si>
  <si>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</si>
  <si>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</si>
  <si>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</si>
  <si>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</si>
  <si>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</si>
  <si>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</si>
  <si>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</si>
  <si>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</si>
  <si>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</si>
  <si>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</si>
  <si>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</si>
  <si>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</si>
  <si>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</si>
  <si>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</si>
  <si>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</si>
  <si>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</si>
  <si>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</si>
  <si>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</si>
  <si>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</si>
  <si>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</si>
  <si>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</si>
  <si>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</si>
  <si>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</si>
  <si>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</si>
  <si>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</si>
  <si>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</si>
  <si>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</si>
  <si>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</si>
  <si>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</si>
  <si>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</si>
  <si>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</si>
  <si>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</si>
  <si>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</si>
  <si>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</si>
  <si>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</si>
  <si>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</si>
  <si>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</si>
  <si>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</si>
  <si>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</si>
  <si>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</si>
  <si>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</si>
  <si>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</si>
  <si>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</si>
  <si>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</si>
  <si>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</si>
  <si>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</si>
  <si>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</si>
  <si>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</si>
  <si>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</si>
  <si>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</si>
  <si>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</si>
  <si>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</si>
  <si>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</si>
  <si>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</si>
  <si>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</si>
  <si>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</si>
  <si>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</si>
  <si>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</si>
  <si>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</si>
  <si>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</si>
  <si>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</si>
  <si>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</si>
  <si>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</si>
  <si>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</si>
  <si>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</si>
  <si>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</si>
  <si>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</si>
  <si>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</si>
  <si>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</si>
  <si>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</si>
  <si>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</si>
  <si>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</si>
  <si>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</si>
  <si>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</si>
  <si>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</si>
  <si>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</si>
  <si>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</si>
  <si>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</si>
  <si>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</si>
  <si>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</si>
  <si>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</si>
  <si>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</si>
  <si>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</si>
  <si>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</si>
  <si>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</si>
  <si>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</si>
  <si>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</si>
  <si>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</si>
  <si>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</si>
  <si>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</si>
  <si>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</si>
  <si>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</si>
  <si>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</si>
  <si>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</si>
  <si>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</si>
  <si>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</si>
  <si>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</si>
  <si>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</si>
  <si>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</si>
  <si>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</si>
  <si>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</si>
  <si>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</si>
  <si>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</si>
  <si>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</si>
  <si>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</si>
  <si>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</si>
  <si>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</si>
  <si>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</si>
  <si>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</si>
  <si>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</si>
  <si>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</si>
  <si>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</si>
  <si>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</si>
  <si>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</si>
  <si>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</si>
  <si>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</si>
  <si>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</si>
  <si>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</si>
  <si>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</si>
  <si>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</si>
  <si>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</si>
  <si>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</si>
  <si>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</si>
  <si>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</si>
  <si>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</si>
  <si>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</si>
  <si>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</si>
  <si>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</si>
  <si>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</si>
  <si>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</si>
  <si>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</si>
  <si>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</si>
  <si>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</si>
  <si>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</si>
  <si>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</si>
  <si>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</si>
  <si>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</si>
  <si>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</si>
  <si>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</si>
  <si>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</si>
  <si>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</si>
  <si>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</si>
  <si>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</si>
  <si>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</si>
  <si>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</si>
  <si>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</si>
  <si>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</si>
  <si>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</si>
  <si>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</si>
  <si>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</si>
  <si>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</si>
  <si>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</si>
  <si>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</si>
  <si>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</si>
  <si>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</si>
  <si>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</si>
  <si>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</si>
  <si>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</si>
  <si>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</si>
  <si>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</si>
  <si>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</si>
  <si>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</si>
  <si>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</si>
  <si>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</si>
  <si>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</si>
  <si>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</si>
  <si>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</si>
  <si>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</si>
  <si>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</si>
  <si>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</si>
  <si>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</si>
  <si>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</si>
  <si>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</si>
  <si>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</si>
  <si>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</si>
  <si>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</si>
  <si>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</si>
  <si>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</si>
  <si>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</si>
  <si>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</si>
  <si>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</si>
  <si>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</si>
  <si>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</si>
  <si>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</si>
  <si>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</si>
  <si>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</si>
  <si>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</si>
  <si>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</si>
  <si>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</si>
  <si>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</si>
  <si>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</si>
  <si>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</si>
  <si>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</si>
  <si>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</si>
  <si>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</si>
  <si>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</si>
  <si>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</si>
  <si>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</si>
  <si>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</si>
  <si>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</si>
  <si>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</si>
  <si>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</si>
  <si>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</si>
  <si>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</si>
  <si>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</si>
  <si>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</si>
  <si>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</si>
  <si>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</si>
  <si>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</si>
  <si>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</si>
  <si>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</si>
  <si>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</si>
  <si>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</si>
  <si>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</si>
  <si>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</si>
  <si>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</si>
  <si>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</si>
  <si>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</si>
  <si>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</si>
  <si>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</si>
  <si>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</si>
  <si>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</si>
  <si>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</si>
  <si>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</si>
  <si>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</si>
  <si>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</si>
  <si>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</si>
  <si>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</si>
  <si>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</si>
  <si>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</si>
  <si>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</si>
  <si>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</si>
  <si>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</si>
  <si>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</si>
  <si>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</si>
  <si>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</si>
  <si>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</si>
  <si>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</si>
  <si>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</si>
  <si>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</si>
  <si>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</si>
  <si>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</si>
  <si>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</si>
  <si>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</si>
  <si>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</si>
  <si>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</si>
  <si>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</si>
  <si>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</si>
  <si>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</si>
  <si>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</si>
  <si>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</si>
  <si>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</si>
  <si>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</si>
  <si>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</si>
  <si>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</si>
  <si>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</si>
  <si>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</si>
  <si>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</si>
  <si>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</si>
  <si>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</si>
  <si>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</si>
  <si>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</si>
  <si>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</si>
  <si>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</si>
  <si>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</si>
  <si>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</si>
  <si>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</si>
  <si>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</si>
  <si>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</si>
  <si>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</si>
  <si>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</si>
  <si>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</si>
  <si>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</si>
  <si>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</si>
  <si>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</si>
  <si>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</si>
  <si>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</si>
  <si>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</si>
  <si>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</si>
  <si>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</si>
  <si>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</si>
  <si>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</si>
  <si>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</si>
  <si>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</si>
  <si>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</si>
  <si>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</si>
  <si>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</si>
  <si>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</si>
  <si>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</si>
  <si>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</si>
  <si>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</si>
  <si>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</si>
  <si>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</si>
  <si>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</si>
  <si>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</si>
  <si>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</si>
  <si>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</si>
  <si>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</si>
  <si>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</si>
  <si>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</si>
  <si>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</si>
  <si>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</si>
  <si>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</si>
  <si>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</si>
  <si>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</si>
  <si>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</si>
  <si>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</si>
  <si>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</si>
  <si>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</si>
  <si>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</si>
  <si>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</si>
  <si>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</si>
  <si>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</si>
  <si>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</si>
  <si>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</si>
  <si>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</si>
  <si>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</si>
  <si>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</si>
  <si>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</si>
  <si>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</si>
  <si>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</si>
  <si>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</si>
  <si>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</si>
  <si>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</si>
  <si>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</si>
  <si>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</si>
  <si>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</si>
  <si>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</si>
  <si>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</si>
  <si>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</si>
  <si>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</si>
  <si>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</si>
  <si>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</si>
  <si>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</si>
  <si>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</si>
  <si>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</si>
  <si>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</si>
  <si>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</si>
  <si>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</si>
  <si>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</si>
  <si>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</si>
  <si>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</si>
  <si>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</si>
  <si>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</si>
  <si>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</si>
  <si>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</si>
  <si>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</si>
  <si>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</si>
  <si>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</si>
  <si>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</si>
  <si>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</si>
  <si>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</si>
  <si>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</si>
  <si>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</si>
  <si>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</si>
  <si>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</si>
  <si>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</si>
  <si>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</si>
  <si>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</si>
  <si>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</si>
  <si>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</si>
  <si>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</si>
  <si>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</si>
  <si>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</si>
  <si>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</si>
  <si>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</si>
  <si>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</si>
  <si>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</si>
  <si>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</si>
  <si>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</si>
  <si>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</si>
  <si>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</si>
  <si>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</si>
  <si>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</si>
  <si>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</si>
  <si>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</si>
  <si>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</si>
  <si>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</si>
  <si>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</si>
  <si>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</si>
  <si>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</si>
  <si>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</si>
  <si>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</si>
  <si>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</si>
  <si>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</si>
  <si>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</si>
  <si>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</si>
  <si>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</si>
  <si>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</si>
  <si>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</si>
  <si>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</si>
  <si>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</si>
  <si>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</si>
  <si>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</si>
  <si>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</si>
  <si>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</si>
  <si>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</si>
  <si>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</si>
  <si>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</si>
  <si>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</si>
  <si>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</si>
  <si>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</si>
  <si>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</si>
  <si>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</si>
  <si>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</si>
  <si>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</si>
  <si>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</si>
  <si>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</si>
  <si>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</si>
  <si>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</si>
  <si>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</si>
  <si>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</si>
  <si>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</si>
  <si>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</si>
  <si>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</si>
  <si>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</si>
  <si>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</si>
  <si>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</si>
  <si>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</si>
  <si>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</si>
  <si>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</si>
  <si>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</si>
  <si>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</si>
  <si>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</si>
  <si>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</si>
  <si>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</si>
  <si>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</si>
  <si>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</si>
  <si>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</si>
  <si>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</si>
  <si>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</si>
  <si>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</si>
  <si>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</si>
  <si>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</si>
  <si>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</si>
  <si>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</si>
  <si>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</si>
  <si>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</si>
  <si>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</si>
  <si>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</si>
  <si>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</si>
  <si>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</si>
  <si>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</si>
  <si>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</si>
  <si>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</si>
  <si>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</si>
  <si>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</si>
  <si>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</si>
  <si>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</si>
  <si>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</si>
  <si>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</si>
  <si>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</si>
  <si>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</si>
  <si>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</si>
  <si>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</si>
  <si>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</si>
  <si>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</si>
  <si>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</si>
  <si>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</si>
  <si>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</si>
  <si>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</si>
  <si>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</si>
  <si>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</si>
  <si>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</si>
  <si>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</si>
  <si>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</si>
  <si>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</si>
  <si>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</si>
  <si>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</si>
  <si>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</si>
  <si>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</si>
  <si>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</si>
  <si>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</si>
  <si>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</si>
  <si>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</si>
  <si>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</si>
  <si>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</si>
  <si>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</si>
  <si>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</si>
  <si>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</si>
  <si>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</si>
  <si>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</si>
  <si>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</si>
  <si>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</si>
  <si>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</si>
  <si>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</si>
  <si>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</si>
  <si>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</si>
  <si>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</si>
  <si>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</si>
  <si>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</si>
  <si>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</si>
  <si>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</si>
  <si>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</si>
  <si>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</si>
  <si>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</si>
  <si>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</si>
  <si>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</si>
  <si>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</si>
  <si>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</si>
  <si>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</si>
  <si>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</si>
  <si>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</si>
  <si>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</si>
  <si>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</si>
  <si>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</si>
  <si>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</si>
  <si>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</si>
  <si>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</si>
  <si>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</si>
  <si>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</si>
  <si>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</si>
  <si>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</si>
  <si>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</si>
  <si>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</si>
  <si>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</si>
  <si>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</si>
  <si>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</si>
  <si>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</si>
  <si>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</si>
  <si>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</si>
  <si>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</si>
  <si>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</si>
  <si>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</si>
  <si>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</si>
  <si>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</si>
  <si>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</si>
  <si>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</si>
  <si>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</si>
  <si>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</si>
  <si>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</si>
  <si>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</si>
  <si>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</si>
  <si>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</si>
  <si>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</si>
  <si>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</si>
  <si>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</si>
  <si>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</si>
  <si>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</si>
  <si>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</si>
  <si>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</si>
  <si>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</si>
  <si>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</si>
  <si>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</si>
  <si>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</si>
  <si>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</si>
  <si>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</si>
  <si>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</si>
  <si>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</si>
  <si>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</si>
  <si>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</si>
  <si>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</si>
  <si>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</si>
  <si>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</si>
  <si>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</si>
  <si>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</si>
  <si>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</si>
  <si>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</si>
  <si>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</si>
  <si>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</si>
  <si>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</si>
  <si>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</si>
  <si>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</si>
  <si>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</si>
  <si>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</si>
  <si>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</si>
  <si>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</si>
  <si>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</si>
  <si>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</si>
  <si>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</si>
  <si>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</si>
  <si>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</si>
  <si>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</si>
  <si>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</si>
  <si>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</si>
  <si>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</si>
  <si>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</si>
  <si>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</si>
  <si>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</si>
  <si>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</si>
  <si>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</si>
  <si>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</si>
  <si>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</si>
  <si>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</si>
  <si>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</si>
  <si>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</si>
  <si>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</si>
  <si>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</si>
  <si>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</si>
  <si>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</si>
  <si>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</si>
  <si>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</si>
  <si>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</si>
  <si>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</si>
  <si>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</si>
  <si>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</si>
  <si>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</si>
  <si>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</si>
  <si>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</si>
  <si>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</si>
  <si>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</si>
  <si>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</si>
  <si>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</si>
  <si>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</si>
  <si>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</si>
  <si>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</si>
  <si>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</si>
  <si>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</si>
  <si>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</si>
  <si>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</si>
  <si>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</si>
  <si>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</si>
  <si>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</si>
  <si>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</si>
  <si>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</si>
  <si>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</si>
  <si>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</si>
  <si>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</si>
  <si>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</si>
  <si>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</si>
  <si>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</si>
  <si>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</si>
  <si>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</si>
  <si>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</si>
  <si>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</si>
  <si>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</si>
  <si>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</si>
  <si>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</si>
  <si>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</si>
  <si>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</si>
  <si>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</si>
  <si>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</si>
  <si>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</si>
  <si>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</si>
  <si>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</si>
  <si>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</si>
  <si>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</si>
  <si>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</si>
  <si>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</si>
  <si>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</si>
  <si>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</si>
  <si>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</si>
  <si>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</si>
  <si>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</si>
  <si>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</si>
  <si>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</si>
  <si>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</si>
  <si>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</si>
  <si>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</si>
  <si>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</si>
  <si>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</si>
  <si>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</si>
  <si>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</si>
  <si>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</si>
  <si>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</si>
  <si>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</si>
  <si>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</si>
  <si>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</si>
  <si>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</si>
  <si>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</si>
  <si>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</si>
  <si>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</si>
  <si>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</si>
  <si>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</si>
  <si>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</si>
  <si>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</si>
  <si>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</si>
  <si>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</si>
  <si>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</si>
  <si>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</si>
  <si>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</si>
  <si>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</si>
  <si>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</si>
  <si>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</si>
  <si>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</si>
  <si>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</si>
  <si>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</si>
  <si>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</si>
  <si>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</si>
  <si>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</si>
  <si>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</si>
  <si>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</si>
  <si>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</si>
  <si>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</si>
  <si>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</si>
  <si>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</si>
  <si>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</si>
  <si>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</si>
  <si>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</si>
  <si>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</si>
  <si>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</si>
  <si>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</si>
  <si>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</si>
  <si>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</si>
  <si>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</si>
  <si>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</si>
  <si>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</si>
  <si>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</si>
  <si>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</si>
  <si>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</si>
  <si>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</si>
  <si>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</si>
  <si>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</si>
  <si>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</si>
  <si>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</si>
  <si>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</si>
  <si>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</si>
  <si>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</si>
  <si>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</si>
  <si>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</si>
  <si>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</si>
  <si>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</si>
  <si>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</si>
  <si>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</si>
  <si>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</si>
  <si>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</si>
  <si>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</si>
  <si>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</si>
  <si>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</si>
  <si>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</si>
  <si>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</si>
  <si>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</si>
  <si>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</si>
  <si>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</si>
  <si>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</si>
  <si>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</si>
  <si>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</si>
  <si>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</si>
  <si>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</si>
  <si>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</si>
  <si>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</si>
  <si>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</si>
  <si>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</si>
  <si>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</si>
  <si>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</si>
  <si>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</si>
  <si>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</si>
  <si>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</si>
  <si>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</si>
  <si>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</si>
  <si>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</si>
  <si>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</si>
  <si>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</si>
  <si>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</si>
  <si>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</si>
  <si>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</si>
  <si>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</si>
  <si>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</si>
  <si>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</si>
  <si>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</si>
  <si>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</si>
  <si>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</si>
  <si>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</si>
  <si>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</si>
  <si>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</si>
  <si>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</si>
  <si>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</si>
  <si>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</si>
  <si>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</si>
  <si>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</si>
  <si>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</si>
  <si>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</si>
  <si>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</si>
  <si>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</si>
  <si>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</si>
  <si>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</si>
  <si>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</si>
  <si>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</si>
  <si>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</si>
  <si>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</si>
  <si>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</si>
  <si>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</si>
  <si>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</si>
  <si>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</si>
  <si>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</si>
  <si>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</si>
  <si>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</si>
  <si>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</si>
  <si>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</si>
  <si>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</si>
  <si>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</si>
  <si>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</si>
  <si>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</si>
  <si>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</si>
  <si>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</si>
  <si>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</si>
  <si>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</si>
  <si>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</si>
  <si>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</si>
  <si>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</si>
  <si>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</si>
  <si>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</si>
  <si>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</si>
  <si>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</si>
  <si>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</si>
  <si>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</si>
  <si>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</si>
  <si>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</si>
  <si>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</si>
  <si>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</si>
  <si>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</si>
  <si>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</si>
  <si>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</si>
  <si>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</si>
  <si>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</si>
  <si>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</si>
  <si>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</si>
  <si>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</si>
  <si>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</si>
  <si>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</si>
  <si>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</si>
  <si>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</si>
  <si>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</si>
  <si>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</si>
  <si>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</si>
  <si>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</si>
  <si>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</si>
  <si>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</si>
  <si>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</si>
  <si>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</si>
  <si>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</si>
  <si>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</si>
  <si>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</si>
  <si>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</si>
  <si>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</si>
  <si>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</si>
  <si>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</si>
  <si>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</si>
  <si>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</si>
  <si>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</si>
  <si>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</si>
  <si>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</si>
  <si>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</si>
  <si>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</si>
  <si>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</si>
  <si>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</si>
  <si>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</si>
  <si>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</si>
  <si>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</si>
  <si>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</si>
  <si>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</si>
  <si>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</si>
  <si>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</si>
  <si>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</si>
  <si>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</si>
  <si>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</si>
  <si>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</si>
  <si>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</si>
  <si>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</si>
  <si>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</si>
  <si>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</si>
  <si>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</si>
  <si>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</si>
  <si>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</si>
  <si>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</si>
  <si>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</si>
  <si>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</si>
  <si>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</si>
  <si>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</si>
  <si>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</si>
  <si>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</si>
  <si>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</si>
  <si>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</si>
  <si>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</si>
  <si>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</si>
  <si>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</si>
  <si>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</si>
  <si>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</si>
  <si>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</si>
  <si>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</si>
  <si>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</si>
  <si>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</si>
  <si>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</si>
  <si>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</si>
  <si>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</si>
  <si>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</si>
  <si>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</si>
  <si>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</si>
  <si>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</si>
  <si>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</si>
  <si>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</si>
  <si>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</si>
  <si>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</si>
  <si>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</si>
  <si>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</si>
  <si>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</si>
  <si>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</si>
  <si>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</si>
  <si>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</si>
  <si>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</si>
  <si>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</si>
  <si>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</si>
  <si>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</si>
  <si>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</si>
  <si>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</si>
  <si>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</si>
  <si>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</si>
  <si>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</si>
  <si>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</si>
  <si>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</si>
  <si>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</si>
  <si>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</si>
  <si>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</si>
  <si>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</si>
  <si>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</si>
  <si>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</si>
  <si>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</si>
  <si>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</si>
  <si>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</si>
  <si>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</si>
  <si>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</si>
  <si>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</si>
  <si>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</si>
  <si>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</si>
  <si>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</si>
  <si>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</si>
  <si>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</si>
  <si>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</si>
  <si>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</si>
  <si>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</si>
  <si>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</si>
  <si>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</si>
  <si>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</si>
  <si>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</si>
  <si>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</si>
  <si>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</si>
  <si>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</si>
  <si>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</si>
  <si>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</si>
  <si>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</si>
  <si>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</si>
  <si>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</si>
  <si>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</si>
  <si>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</si>
  <si>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</si>
  <si>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</si>
  <si>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</si>
  <si>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</si>
  <si>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</si>
  <si>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</si>
  <si>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</si>
  <si>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</si>
  <si>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</si>
  <si>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</si>
  <si>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</si>
  <si>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</si>
  <si>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</si>
  <si>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</si>
  <si>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</si>
  <si>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</si>
  <si>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</si>
  <si>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</si>
  <si>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</si>
  <si>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</si>
  <si>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</si>
  <si>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</si>
  <si>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</si>
  <si>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</si>
  <si>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</si>
  <si>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</si>
  <si>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</si>
  <si>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</si>
  <si>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</si>
  <si>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</si>
  <si>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</si>
  <si>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</si>
  <si>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</si>
  <si>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</si>
  <si>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</si>
  <si>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</si>
  <si>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</si>
  <si>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</si>
  <si>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</si>
  <si>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</si>
  <si>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</si>
  <si>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</si>
  <si>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</si>
  <si>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</si>
  <si>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</si>
  <si>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</si>
  <si>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</si>
  <si>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</si>
  <si>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</si>
  <si>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</si>
  <si>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</si>
  <si>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</si>
  <si>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</si>
  <si>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</si>
  <si>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</si>
  <si>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</si>
  <si>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</si>
  <si>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</si>
  <si>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</si>
  <si>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</si>
  <si>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</si>
  <si>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</si>
  <si>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</si>
  <si>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</si>
  <si>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</si>
  <si>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</si>
  <si>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</si>
  <si>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</si>
  <si>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</si>
  <si>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</si>
  <si>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</si>
  <si>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</si>
  <si>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</si>
  <si>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</si>
  <si>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</si>
  <si>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</si>
  <si>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</si>
  <si>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</si>
  <si>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</si>
  <si>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</si>
  <si>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</si>
  <si>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</si>
  <si>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</si>
  <si>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</si>
  <si>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</si>
  <si>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</si>
  <si>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</si>
  <si>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</si>
  <si>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</si>
  <si>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</si>
  <si>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</si>
  <si>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</si>
  <si>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</si>
  <si>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</si>
  <si>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</si>
  <si>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</si>
  <si>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</si>
  <si>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</si>
  <si>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</si>
  <si>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</si>
  <si>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</si>
  <si>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</si>
  <si>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</si>
  <si>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</si>
  <si>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</si>
  <si>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</si>
  <si>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</si>
  <si>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</si>
  <si>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</si>
  <si>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</si>
  <si>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</si>
  <si>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</si>
  <si>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</si>
  <si>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</si>
  <si>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</si>
  <si>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</si>
  <si>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</si>
  <si>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</si>
  <si>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</si>
  <si>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</si>
  <si>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</si>
  <si>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</si>
  <si>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</si>
  <si>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</si>
  <si>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</si>
  <si>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</si>
  <si>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</si>
  <si>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</si>
  <si>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</si>
  <si>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</si>
  <si>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</si>
  <si>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</si>
  <si>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</si>
  <si>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</si>
  <si>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</si>
  <si>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</si>
  <si>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</si>
  <si>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</si>
  <si>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</si>
  <si>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</si>
  <si>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</si>
  <si>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</si>
  <si>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</si>
  <si>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</si>
  <si>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</si>
  <si>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</si>
  <si>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</si>
  <si>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</si>
  <si>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</si>
  <si>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</si>
  <si>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</si>
  <si>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</si>
  <si>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</si>
  <si>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</si>
  <si>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</si>
  <si>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</si>
  <si>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</si>
  <si>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</si>
  <si>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</si>
  <si>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</si>
  <si>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</si>
  <si>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</si>
  <si>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</si>
  <si>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</si>
  <si>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</si>
  <si>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</si>
  <si>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</si>
  <si>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</si>
  <si>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</si>
  <si>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</si>
  <si>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</si>
  <si>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</si>
  <si>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</si>
  <si>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</si>
  <si>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</si>
  <si>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</si>
  <si>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</si>
  <si>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</si>
  <si>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</si>
  <si>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</si>
  <si>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</si>
  <si>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</si>
  <si>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</si>
  <si>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</si>
  <si>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</si>
  <si>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</si>
  <si>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</si>
  <si>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</si>
  <si>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</si>
  <si>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</si>
  <si>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</si>
  <si>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</si>
  <si>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</si>
  <si>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</si>
  <si>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</si>
  <si>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</si>
  <si>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</si>
  <si>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</si>
  <si>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</si>
  <si>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</si>
  <si>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</si>
  <si>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</si>
  <si>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</si>
  <si>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</si>
  <si>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</si>
  <si>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</si>
  <si>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</si>
  <si>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</si>
  <si>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</si>
  <si>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</si>
  <si>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</si>
  <si>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</si>
  <si>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</si>
  <si>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</si>
  <si>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</si>
  <si>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</si>
  <si>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</si>
  <si>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</si>
  <si>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</si>
  <si>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</si>
  <si>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</si>
  <si>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</si>
  <si>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</si>
  <si>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</si>
  <si>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</si>
  <si>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</si>
  <si>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</si>
  <si>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</si>
  <si>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</si>
  <si>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</si>
  <si>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</si>
  <si>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</si>
  <si>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</si>
  <si>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</si>
  <si>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</si>
  <si>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</si>
  <si>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</si>
  <si>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</si>
  <si>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</si>
  <si>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</si>
  <si>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</si>
  <si>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</si>
  <si>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</si>
  <si>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</si>
  <si>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</si>
  <si>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</si>
  <si>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</si>
  <si>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</si>
  <si>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</si>
  <si>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</si>
  <si>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</si>
  <si>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</si>
  <si>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</si>
  <si>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</si>
  <si>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</si>
  <si>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</si>
  <si>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</si>
  <si>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</si>
  <si>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</si>
  <si>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</si>
  <si>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</si>
  <si>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</si>
  <si>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</si>
  <si>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</si>
  <si>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</si>
  <si>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</si>
  <si>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</si>
  <si>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</si>
  <si>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</si>
  <si>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</si>
  <si>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</si>
  <si>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</si>
  <si>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</si>
  <si>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</si>
  <si>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</si>
  <si>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</si>
  <si>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</si>
  <si>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</si>
  <si>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</si>
  <si>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</si>
  <si>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</si>
  <si>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</si>
  <si>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</si>
  <si>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</si>
  <si>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</si>
  <si>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</si>
  <si>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</si>
  <si>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</si>
  <si>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</si>
  <si>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</si>
  <si>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</si>
  <si>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</si>
  <si>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</si>
  <si>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</si>
  <si>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</si>
  <si>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</si>
  <si>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</si>
  <si>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</si>
  <si>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</si>
  <si>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</si>
  <si>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</si>
  <si>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</si>
  <si>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</si>
  <si>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</si>
  <si>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</si>
  <si>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</si>
  <si>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</si>
  <si>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</si>
  <si>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</si>
  <si>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</si>
  <si>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</si>
  <si>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</si>
  <si>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</si>
  <si>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</si>
  <si>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</si>
  <si>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</si>
  <si>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</si>
  <si>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</si>
  <si>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</si>
  <si>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</si>
  <si>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</si>
  <si>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</si>
  <si>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</si>
  <si>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</si>
  <si>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</si>
  <si>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</si>
  <si>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</si>
  <si>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</si>
  <si>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</si>
  <si>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</si>
  <si>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</si>
  <si>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</si>
  <si>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</si>
  <si>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</si>
  <si>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</si>
  <si>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</si>
  <si>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</si>
  <si>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</si>
  <si>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</si>
  <si>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</si>
  <si>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</si>
  <si>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</si>
  <si>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</si>
  <si>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</si>
  <si>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</si>
  <si>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</si>
  <si>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</si>
  <si>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</si>
  <si>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</si>
  <si>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</si>
  <si>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</si>
  <si>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</si>
  <si>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</si>
  <si>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</si>
  <si>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</si>
  <si>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</si>
  <si>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</si>
  <si>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</si>
  <si>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</si>
  <si>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</si>
  <si>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</si>
  <si>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</si>
  <si>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</si>
  <si>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</si>
  <si>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</si>
  <si>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</si>
  <si>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</si>
  <si>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</si>
  <si>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</si>
  <si>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</si>
  <si>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</si>
  <si>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</si>
  <si>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</si>
  <si>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</si>
  <si>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</si>
  <si>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</si>
  <si>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</si>
  <si>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</si>
  <si>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</si>
  <si>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</si>
  <si>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</si>
  <si>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</si>
  <si>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</si>
  <si>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</si>
  <si>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</si>
  <si>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</si>
  <si>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</si>
  <si>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</si>
  <si>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</si>
  <si>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</si>
  <si>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</si>
  <si>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</si>
  <si>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</si>
  <si>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</si>
  <si>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</si>
  <si>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</si>
  <si>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</si>
  <si>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</si>
  <si>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</si>
  <si>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</si>
  <si>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</si>
  <si>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</si>
  <si>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</si>
  <si>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</si>
  <si>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</si>
  <si>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</si>
  <si>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</si>
  <si>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</si>
  <si>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</si>
  <si>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</si>
  <si>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</si>
  <si>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</si>
  <si>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</si>
  <si>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</si>
  <si>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</si>
  <si>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</si>
  <si>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</si>
  <si>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</si>
  <si>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</si>
  <si>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</si>
  <si>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</si>
  <si>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</si>
  <si>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</si>
  <si>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</si>
  <si>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</si>
  <si>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</si>
  <si>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</si>
  <si>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</si>
  <si>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</si>
  <si>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</si>
  <si>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</si>
  <si>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</si>
  <si>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</si>
  <si>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</si>
  <si>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</si>
  <si>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</si>
  <si>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</si>
  <si>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</si>
  <si>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</si>
  <si>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</si>
  <si>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</si>
  <si>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</si>
  <si>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</si>
  <si>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</si>
  <si>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</si>
  <si>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</si>
  <si>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</si>
  <si>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</si>
  <si>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</si>
  <si>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</si>
  <si>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</si>
  <si>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</si>
  <si>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</si>
  <si>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</si>
  <si>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</si>
  <si>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</si>
  <si>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</si>
  <si>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</si>
  <si>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</si>
  <si>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</si>
  <si>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</si>
  <si>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</si>
  <si>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</si>
  <si>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</si>
  <si>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</si>
  <si>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</si>
  <si>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</si>
  <si>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</si>
  <si>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</si>
  <si>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</si>
  <si>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</si>
  <si>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</si>
  <si>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</si>
  <si>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</si>
  <si>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</si>
  <si>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</si>
  <si>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</si>
  <si>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</si>
  <si>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</si>
  <si>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</si>
  <si>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</si>
  <si>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</si>
  <si>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</si>
  <si>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</si>
  <si>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</si>
  <si>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</si>
  <si>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</si>
  <si>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</si>
  <si>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</si>
  <si>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</si>
  <si>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</si>
  <si>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</si>
  <si>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</si>
  <si>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</si>
  <si>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</si>
  <si>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</si>
  <si>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</si>
  <si>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</si>
  <si>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</si>
  <si>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</si>
  <si>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</si>
  <si>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</si>
  <si>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</si>
  <si>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</si>
  <si>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</si>
  <si>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</si>
  <si>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</si>
  <si>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</si>
  <si>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</si>
  <si>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</si>
  <si>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</si>
  <si>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</si>
  <si>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</si>
  <si>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</si>
  <si>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</si>
  <si>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</si>
  <si>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</si>
  <si>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</si>
  <si>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</si>
  <si>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</si>
  <si>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</si>
  <si>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</si>
  <si>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</si>
  <si>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</si>
  <si>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</si>
  <si>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</si>
  <si>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</si>
  <si>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</si>
  <si>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</si>
  <si>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</si>
  <si>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</si>
  <si>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</si>
  <si>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</si>
  <si>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</si>
  <si>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</si>
  <si>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</si>
  <si>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</si>
  <si>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</si>
  <si>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</si>
  <si>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</si>
  <si>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</si>
  <si>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</si>
  <si>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</si>
  <si>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</si>
  <si>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</si>
  <si>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</si>
  <si>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</si>
  <si>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</si>
  <si>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</si>
  <si>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</si>
  <si>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</si>
  <si>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</si>
  <si>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</si>
  <si>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</si>
  <si>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</si>
  <si>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</si>
  <si>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</si>
  <si>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</si>
  <si>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</si>
  <si>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</si>
  <si>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</si>
  <si>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</si>
  <si>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</si>
  <si>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</si>
  <si>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</si>
  <si>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</si>
  <si>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</si>
  <si>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</si>
  <si>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</si>
  <si>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</si>
  <si>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</si>
  <si>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</si>
  <si>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</si>
  <si>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</si>
  <si>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</si>
  <si>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</si>
  <si>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</si>
  <si>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</si>
  <si>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</si>
  <si>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</si>
  <si>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</si>
  <si>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</si>
  <si>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</si>
  <si>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</si>
  <si>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</si>
  <si>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</si>
  <si>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</si>
  <si>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</si>
  <si>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</si>
  <si>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</si>
  <si>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</si>
  <si>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</si>
  <si>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</si>
  <si>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</si>
  <si>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</si>
  <si>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</si>
  <si>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</si>
  <si>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</si>
  <si>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</si>
  <si>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</si>
  <si>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</si>
  <si>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</si>
  <si>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</si>
  <si>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</si>
  <si>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</si>
  <si>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</si>
  <si>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</si>
  <si>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</si>
  <si>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</si>
  <si>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</si>
  <si>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</si>
  <si>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</si>
  <si>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</si>
  <si>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</si>
  <si>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</si>
  <si>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</si>
  <si>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</si>
  <si>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</si>
  <si>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</si>
  <si>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</si>
  <si>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</si>
  <si>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</si>
  <si>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</si>
  <si>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</si>
  <si>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</si>
  <si>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</si>
  <si>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</si>
  <si>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</si>
  <si>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</si>
  <si>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</si>
  <si>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</si>
  <si>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</si>
  <si>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</si>
  <si>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</si>
  <si>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</si>
  <si>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</si>
  <si>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</si>
  <si>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</si>
  <si>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</si>
  <si>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</si>
  <si>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</si>
  <si>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</si>
  <si>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</si>
  <si>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</si>
  <si>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</si>
  <si>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</si>
  <si>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</si>
  <si>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</si>
  <si>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</si>
  <si>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</si>
  <si>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</si>
  <si>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</si>
  <si>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</si>
  <si>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</si>
  <si>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</si>
  <si>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</si>
  <si>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</si>
  <si>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</si>
  <si>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</si>
  <si>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</si>
  <si>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</si>
  <si>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</si>
  <si>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</si>
  <si>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</si>
  <si>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</si>
  <si>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</si>
  <si>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</si>
  <si>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</si>
  <si>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</si>
  <si>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</si>
  <si>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</si>
  <si>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</si>
  <si>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</si>
  <si>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</si>
  <si>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</si>
  <si>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</si>
  <si>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</si>
  <si>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</si>
  <si>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</si>
  <si>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</si>
  <si>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</si>
  <si>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</si>
  <si>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</si>
  <si>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</si>
  <si>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</si>
  <si>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</si>
  <si>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</si>
  <si>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</si>
  <si>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</si>
  <si>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</si>
  <si>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</si>
  <si>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</si>
  <si>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</si>
  <si>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</si>
  <si>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</si>
  <si>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</si>
  <si>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</si>
  <si>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</si>
  <si>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</si>
  <si>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</si>
  <si>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</si>
  <si>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</si>
  <si>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</si>
  <si>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</si>
  <si>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</si>
  <si>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</si>
  <si>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</si>
  <si>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</si>
  <si>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</si>
  <si>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</si>
  <si>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</si>
  <si>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</si>
  <si>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</si>
  <si>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</si>
  <si>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</si>
  <si>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</si>
  <si>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</si>
  <si>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</si>
  <si>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</si>
  <si>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</si>
  <si>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</si>
  <si>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</si>
  <si>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</si>
  <si>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</si>
  <si>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</si>
  <si>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</si>
  <si>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</si>
  <si>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</si>
  <si>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</si>
  <si>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</si>
  <si>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</si>
  <si>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</si>
  <si>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</si>
  <si>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</si>
  <si>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</si>
  <si>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</si>
  <si>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</si>
  <si>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</si>
  <si>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</si>
  <si>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</si>
  <si>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</si>
  <si>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</si>
  <si>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</si>
  <si>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</si>
  <si>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</si>
  <si>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</si>
  <si>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</si>
  <si>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</si>
  <si>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</si>
  <si>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</si>
  <si>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</si>
  <si>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</si>
  <si>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</si>
  <si>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</si>
  <si>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</si>
  <si>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</si>
  <si>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</si>
  <si>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</si>
  <si>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</si>
  <si>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</si>
  <si>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</si>
  <si>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</si>
  <si>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</si>
  <si>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</si>
  <si>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</si>
  <si>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</si>
  <si>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</si>
  <si>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</si>
  <si>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</si>
  <si>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</si>
  <si>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</si>
  <si>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</si>
  <si>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</si>
  <si>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</si>
  <si>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</si>
  <si>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</si>
  <si>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</si>
  <si>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</si>
  <si>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</si>
  <si>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</si>
  <si>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</si>
  <si>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</si>
  <si>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</si>
  <si>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</si>
  <si>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</si>
  <si>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</si>
  <si>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</si>
  <si>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</si>
  <si>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</si>
  <si>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</si>
  <si>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</si>
  <si>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</si>
  <si>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</si>
  <si>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</si>
  <si>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</si>
  <si>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</si>
  <si>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</si>
  <si>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</si>
  <si>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</si>
  <si>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</si>
  <si>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</si>
  <si>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</si>
  <si>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</si>
  <si>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</si>
  <si>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</si>
  <si>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</si>
  <si>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</si>
  <si>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</si>
  <si>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</si>
  <si>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</si>
  <si>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</si>
  <si>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</si>
  <si>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</si>
  <si>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</si>
  <si>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</si>
  <si>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</si>
  <si>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</si>
  <si>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</si>
  <si>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</si>
  <si>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</si>
  <si>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</si>
  <si>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</si>
  <si>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</si>
  <si>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</si>
  <si>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</si>
  <si>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</si>
  <si>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</si>
  <si>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</si>
  <si>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</si>
  <si>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</si>
  <si>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</si>
  <si>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</si>
  <si>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</si>
  <si>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</si>
  <si>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</si>
  <si>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</si>
  <si>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</si>
  <si>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</si>
  <si>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</si>
  <si>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</si>
  <si>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</si>
  <si>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</si>
  <si>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</si>
  <si>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</si>
  <si>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</si>
  <si>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</si>
  <si>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</si>
  <si>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</si>
  <si>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</si>
  <si>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</si>
  <si>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</si>
  <si>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</si>
  <si>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</si>
  <si>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</si>
  <si>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</si>
  <si>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</si>
  <si>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</si>
  <si>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</si>
  <si>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</si>
  <si>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</si>
  <si>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</si>
  <si>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</si>
  <si>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</si>
  <si>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</si>
  <si>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</si>
  <si>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</si>
  <si>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</si>
  <si>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</si>
  <si>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</si>
  <si>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</si>
  <si>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</si>
  <si>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</si>
  <si>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</si>
  <si>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</si>
  <si>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</si>
  <si>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</si>
  <si>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</si>
  <si>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</si>
  <si>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</si>
  <si>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</si>
  <si>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</si>
  <si>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</si>
  <si>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</si>
  <si>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</si>
  <si>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</si>
  <si>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</si>
  <si>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</si>
  <si>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</si>
  <si>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</si>
  <si>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</si>
  <si>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</si>
  <si>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</si>
  <si>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</si>
  <si>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</si>
  <si>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</si>
  <si>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</si>
  <si>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</si>
  <si>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</si>
  <si>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</si>
  <si>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</si>
  <si>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</si>
  <si>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</si>
  <si>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</si>
  <si>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</si>
  <si>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</si>
  <si>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</si>
  <si>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</si>
  <si>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</si>
  <si>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</si>
  <si>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</si>
  <si>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</si>
  <si>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</si>
  <si>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</si>
  <si>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</si>
  <si>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</si>
  <si>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</si>
  <si>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</si>
  <si>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</si>
  <si>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</si>
  <si>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</si>
  <si>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</si>
  <si>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</si>
  <si>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</si>
  <si>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</si>
  <si>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</si>
  <si>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</si>
  <si>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</si>
  <si>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</si>
  <si>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</si>
  <si>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</si>
  <si>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</si>
  <si>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</si>
  <si>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</si>
  <si>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</si>
  <si>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</si>
  <si>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</si>
  <si>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</si>
  <si>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</si>
  <si>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</si>
  <si>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</si>
  <si>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</si>
  <si>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</si>
  <si>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</si>
  <si>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</si>
  <si>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</si>
  <si>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</si>
  <si>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</si>
  <si>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</si>
  <si>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</si>
  <si>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</si>
  <si>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</si>
  <si>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</si>
  <si>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</si>
  <si>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</si>
  <si>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</si>
  <si>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</si>
  <si>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</si>
  <si>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</si>
  <si>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</si>
  <si>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</si>
  <si>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</si>
  <si>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</si>
  <si>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</si>
  <si>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</si>
  <si>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</si>
  <si>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</si>
  <si>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</si>
  <si>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</si>
  <si>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</si>
  <si>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</si>
  <si>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</si>
  <si>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</si>
  <si>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</si>
  <si>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</si>
  <si>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</si>
  <si>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</si>
  <si>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</si>
  <si>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</si>
  <si>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</si>
  <si>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</si>
  <si>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</si>
  <si>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</si>
  <si>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</si>
  <si>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</si>
  <si>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</si>
  <si>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</si>
  <si>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</si>
  <si>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</si>
  <si>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</si>
  <si>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</si>
  <si>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</si>
  <si>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</si>
  <si>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</si>
  <si>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</si>
  <si>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</si>
  <si>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</si>
  <si>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</si>
  <si>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</si>
  <si>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</si>
  <si>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</si>
  <si>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</si>
  <si>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</si>
  <si>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</si>
  <si>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</si>
  <si>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</si>
  <si>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</si>
  <si>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</si>
  <si>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</si>
  <si>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</si>
  <si>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</si>
  <si>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</si>
  <si>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</si>
  <si>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</si>
  <si>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</si>
  <si>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</si>
  <si>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</si>
  <si>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</si>
  <si>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</si>
  <si>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</si>
  <si>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</si>
  <si>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</si>
  <si>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</si>
  <si>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</si>
  <si>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</si>
  <si>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</si>
  <si>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</si>
  <si>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</si>
  <si>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</si>
  <si>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</si>
  <si>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</si>
  <si>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</si>
  <si>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</si>
  <si>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</si>
  <si>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</si>
  <si>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</si>
  <si>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</si>
  <si>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</si>
  <si>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</si>
  <si>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</si>
  <si>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</si>
  <si>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</si>
  <si>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</si>
  <si>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</si>
  <si>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</si>
  <si>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</si>
  <si>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</si>
  <si>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</si>
  <si>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</si>
  <si>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</si>
  <si>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</si>
  <si>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</si>
  <si>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</si>
  <si>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</si>
  <si>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</si>
  <si>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</si>
  <si>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</si>
  <si>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</si>
  <si>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</si>
  <si>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</si>
  <si>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</si>
  <si>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</si>
  <si>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</si>
  <si>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</si>
  <si>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</si>
  <si>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</si>
  <si>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</si>
  <si>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</si>
  <si>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</si>
  <si>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</si>
  <si>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</si>
  <si>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</si>
  <si>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</si>
  <si>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</si>
  <si>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</si>
  <si>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</si>
  <si>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</si>
  <si>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</si>
  <si>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</si>
  <si>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</si>
  <si>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</si>
  <si>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</si>
  <si>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</si>
  <si>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</si>
  <si>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</si>
  <si>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</si>
  <si>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</si>
  <si>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</si>
  <si>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</si>
  <si>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</si>
  <si>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</si>
  <si>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</si>
  <si>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</si>
  <si>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</si>
  <si>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</si>
  <si>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</si>
  <si>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</si>
  <si>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</si>
  <si>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</si>
  <si>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</si>
  <si>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</si>
  <si>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</si>
  <si>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</si>
  <si>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</si>
  <si>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</si>
  <si>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</si>
  <si>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</si>
  <si>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</si>
  <si>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</si>
  <si>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</si>
  <si>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</si>
  <si>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</si>
  <si>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</si>
  <si>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</si>
  <si>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</si>
  <si>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</si>
  <si>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</si>
  <si>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</si>
  <si>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</si>
  <si>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</si>
  <si>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</si>
  <si>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</si>
  <si>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</si>
  <si>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</si>
  <si>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</si>
  <si>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</si>
  <si>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</si>
  <si>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</si>
  <si>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</si>
  <si>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</si>
  <si>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</si>
  <si>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</si>
  <si>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</si>
  <si>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</si>
  <si>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</si>
  <si>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</si>
  <si>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</si>
  <si>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</si>
  <si>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</si>
  <si>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</si>
  <si>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</si>
  <si>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</si>
  <si>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</si>
  <si>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</si>
  <si>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</si>
  <si>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</si>
  <si>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</si>
  <si>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</si>
  <si>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</si>
  <si>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</si>
  <si>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</si>
  <si>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</si>
  <si>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</si>
  <si>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</si>
  <si>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</si>
  <si>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</si>
  <si>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</si>
  <si>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</si>
  <si>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</si>
  <si>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</si>
  <si>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</si>
  <si>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</si>
  <si>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</si>
  <si>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</si>
  <si>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</si>
  <si>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</si>
  <si>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</si>
  <si>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</si>
  <si>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</si>
  <si>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</si>
  <si>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</si>
  <si>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</si>
  <si>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</si>
  <si>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</si>
  <si>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</si>
  <si>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</si>
  <si>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</si>
  <si>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</si>
  <si>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</si>
  <si>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</si>
  <si>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</si>
  <si>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</si>
  <si>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</si>
  <si>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</si>
  <si>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</si>
  <si>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</si>
  <si>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</si>
  <si>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</si>
  <si>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</si>
  <si>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</si>
  <si>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</si>
  <si>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</si>
  <si>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</si>
  <si>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</si>
  <si>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</si>
  <si>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</si>
  <si>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</si>
  <si>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</si>
  <si>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</si>
  <si>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</si>
  <si>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</si>
  <si>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</si>
  <si>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</si>
  <si>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</si>
  <si>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</si>
  <si>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</si>
  <si>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</si>
  <si>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</si>
  <si>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</si>
  <si>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</si>
  <si>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</si>
  <si>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</si>
  <si>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</si>
  <si>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</si>
  <si>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</si>
  <si>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</si>
  <si>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</si>
  <si>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</si>
  <si>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</si>
  <si>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</si>
  <si>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</si>
  <si>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</si>
  <si>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</si>
  <si>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</si>
  <si>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</si>
  <si>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</si>
  <si>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</si>
  <si>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</si>
  <si>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</si>
  <si>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</si>
  <si>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</si>
  <si>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</si>
  <si>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</si>
  <si>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</si>
  <si>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</si>
  <si>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</si>
  <si>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</si>
  <si>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</si>
  <si>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</si>
  <si>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</si>
  <si>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</si>
  <si>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</si>
  <si>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</si>
  <si>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</si>
  <si>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</si>
  <si>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</si>
  <si>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</si>
  <si>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</si>
  <si>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</si>
  <si>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</si>
  <si>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</si>
  <si>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</si>
  <si>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</si>
  <si>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</si>
  <si>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</si>
  <si>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</si>
  <si>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</si>
  <si>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</si>
  <si>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</si>
  <si>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</si>
  <si>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</si>
  <si>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</si>
  <si>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</si>
  <si>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</si>
  <si>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</si>
  <si>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</si>
  <si>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</si>
  <si>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</si>
  <si>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</si>
  <si>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</si>
  <si>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</si>
  <si>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</si>
  <si>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</si>
  <si>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</si>
  <si>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</si>
  <si>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</si>
  <si>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</si>
  <si>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</si>
  <si>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</si>
  <si>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</si>
  <si>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</si>
  <si>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</si>
  <si>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</si>
  <si>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</si>
  <si>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</si>
  <si>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</si>
  <si>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</si>
  <si>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</si>
  <si>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</si>
  <si>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</si>
  <si>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</si>
  <si>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</si>
  <si>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</si>
  <si>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</si>
  <si>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</si>
  <si>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</si>
  <si>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</si>
  <si>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</si>
  <si>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</si>
  <si>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</si>
  <si>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</si>
  <si>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</si>
  <si>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</si>
  <si>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</si>
  <si>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</si>
  <si>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</si>
  <si>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</si>
  <si>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</si>
  <si>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</si>
  <si>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</si>
  <si>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</si>
  <si>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</si>
  <si>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</si>
  <si>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</si>
  <si>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</si>
  <si>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</si>
  <si>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</si>
  <si>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</si>
  <si>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</si>
  <si>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</si>
  <si>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</si>
  <si>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</si>
  <si>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</si>
  <si>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</si>
  <si>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</si>
  <si>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</si>
  <si>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</si>
  <si>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</si>
  <si>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</si>
  <si>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</si>
  <si>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</si>
  <si>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</si>
  <si>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</si>
  <si>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</si>
  <si>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</si>
  <si>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</si>
  <si>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</si>
  <si>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</si>
  <si>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</si>
  <si>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</si>
  <si>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</si>
  <si>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</si>
  <si>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</si>
  <si>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</si>
  <si>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</si>
  <si>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</si>
  <si>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</si>
  <si>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</si>
  <si>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</si>
  <si>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</si>
  <si>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</si>
  <si>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</si>
  <si>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</si>
  <si>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</si>
  <si>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</si>
  <si>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</si>
  <si>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</si>
  <si>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</si>
  <si>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</si>
  <si>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</si>
  <si>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</si>
  <si>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</si>
  <si>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</si>
  <si>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</si>
  <si>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</si>
  <si>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</si>
  <si>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</si>
  <si>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</si>
  <si>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</si>
  <si>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</si>
  <si>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</si>
  <si>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</si>
  <si>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</si>
  <si>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</si>
  <si>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</si>
  <si>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</si>
  <si>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</si>
  <si>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</si>
  <si>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</si>
  <si>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</si>
  <si>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</si>
  <si>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</si>
  <si>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</si>
  <si>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</si>
  <si>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</si>
  <si>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</si>
  <si>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</si>
  <si>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</si>
  <si>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</si>
  <si>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</si>
  <si>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</si>
  <si>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</si>
  <si>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</si>
  <si>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</si>
  <si>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</si>
  <si>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</si>
  <si>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</si>
  <si>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</si>
  <si>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</si>
  <si>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</si>
  <si>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</si>
  <si>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</si>
  <si>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</si>
  <si>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</si>
  <si>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</si>
  <si>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</si>
  <si>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</si>
  <si>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</si>
  <si>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</si>
  <si>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</si>
  <si>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</si>
  <si>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</si>
  <si>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</si>
  <si>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</si>
  <si>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</si>
  <si>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</si>
  <si>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</si>
  <si>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</si>
  <si>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</si>
  <si>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</si>
  <si>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</si>
  <si>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</si>
  <si>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</si>
  <si>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</si>
  <si>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</si>
  <si>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</si>
  <si>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</si>
  <si>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</si>
  <si>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</si>
  <si>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</si>
  <si>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</si>
  <si>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</si>
  <si>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</si>
  <si>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</si>
  <si>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</si>
  <si>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</si>
  <si>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</si>
  <si>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</si>
  <si>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</si>
  <si>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</si>
  <si>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</si>
  <si>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</si>
  <si>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</si>
  <si>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</si>
  <si>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</si>
  <si>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</si>
  <si>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</si>
  <si>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</si>
  <si>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</si>
  <si>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</si>
  <si>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</si>
  <si>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</si>
  <si>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</si>
  <si>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</si>
  <si>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</si>
  <si>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</si>
  <si>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</si>
  <si>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</si>
  <si>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</si>
  <si>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</si>
  <si>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</si>
  <si>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</si>
  <si>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</si>
  <si>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</si>
  <si>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</si>
  <si>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</si>
  <si>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</si>
  <si>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</si>
  <si>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</si>
  <si>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</si>
  <si>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</si>
  <si>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</si>
  <si>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</si>
  <si>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</si>
  <si>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</si>
  <si>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</si>
  <si>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</si>
  <si>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</si>
  <si>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</si>
  <si>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</si>
  <si>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</si>
  <si>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</si>
  <si>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</si>
  <si>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</si>
  <si>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</si>
  <si>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</si>
  <si>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</si>
  <si>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</si>
  <si>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</si>
  <si>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</si>
  <si>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</si>
  <si>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</si>
  <si>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</si>
  <si>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</si>
  <si>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</si>
  <si>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</si>
  <si>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</si>
  <si>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</si>
  <si>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</si>
  <si>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</si>
  <si>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</si>
  <si>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</si>
  <si>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</si>
  <si>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</si>
  <si>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</si>
  <si>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</si>
  <si>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</si>
  <si>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</si>
  <si>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</si>
  <si>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</si>
  <si>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</si>
  <si>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</si>
  <si>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</si>
  <si>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</si>
  <si>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</si>
  <si>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</si>
  <si>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</si>
  <si>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</si>
  <si>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</si>
  <si>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</si>
  <si>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</si>
  <si>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</si>
  <si>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</si>
  <si>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</si>
  <si>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</si>
  <si>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</si>
  <si>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</si>
  <si>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</si>
  <si>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</si>
  <si>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</si>
  <si>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</si>
  <si>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</si>
  <si>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</si>
  <si>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</si>
  <si>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</si>
  <si>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</si>
  <si>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</si>
  <si>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</si>
  <si>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</si>
  <si>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</si>
  <si>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</si>
  <si>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</si>
  <si>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</si>
  <si>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</si>
  <si>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</si>
  <si>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</si>
  <si>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</si>
  <si>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</si>
  <si>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</si>
  <si>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</si>
  <si>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</si>
  <si>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</si>
  <si>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</si>
  <si>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</si>
  <si>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</si>
  <si>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</si>
  <si>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</si>
  <si>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</si>
  <si>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</si>
  <si>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</si>
  <si>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</si>
  <si>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</si>
  <si>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</si>
  <si>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</si>
  <si>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</si>
  <si>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</si>
  <si>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</si>
  <si>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</si>
  <si>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</si>
  <si>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</si>
  <si>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</si>
  <si>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</si>
  <si>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</si>
  <si>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</si>
  <si>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</si>
  <si>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</si>
  <si>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</si>
  <si>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</si>
  <si>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</si>
  <si>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</si>
  <si>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</si>
  <si>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</si>
  <si>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</si>
  <si>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</si>
  <si>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</si>
  <si>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</si>
  <si>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</si>
  <si>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</si>
  <si>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</si>
  <si>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</si>
  <si>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</si>
  <si>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</si>
  <si>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</si>
  <si>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</si>
  <si>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</si>
  <si>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</si>
  <si>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</si>
  <si>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</si>
  <si>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</si>
  <si>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</si>
  <si>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</si>
  <si>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</si>
  <si>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</si>
  <si>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</si>
  <si>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</si>
  <si>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</si>
  <si>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</si>
  <si>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</si>
  <si>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</si>
  <si>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</si>
  <si>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</si>
  <si>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</si>
  <si>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</si>
  <si>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</si>
  <si>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</si>
  <si>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</si>
  <si>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</si>
  <si>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</si>
  <si>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</si>
  <si>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</si>
  <si>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</si>
  <si>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</si>
  <si>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</si>
  <si>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</si>
  <si>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</si>
  <si>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</si>
  <si>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</si>
  <si>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</si>
  <si>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</si>
  <si>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</si>
  <si>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</si>
  <si>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</si>
  <si>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</si>
  <si>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</si>
  <si>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</si>
  <si>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</si>
  <si>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</si>
  <si>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</si>
  <si>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</si>
  <si>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</si>
  <si>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</si>
  <si>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</si>
  <si>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</si>
  <si>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</si>
  <si>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</si>
  <si>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</si>
  <si>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</si>
  <si>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</si>
  <si>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</si>
  <si>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</si>
  <si>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</si>
  <si>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</si>
  <si>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</si>
  <si>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</si>
  <si>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</si>
  <si>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</si>
  <si>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</si>
  <si>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</si>
  <si>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</si>
  <si>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</si>
  <si>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</si>
  <si>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</si>
  <si>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</si>
  <si>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</si>
  <si>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</si>
  <si>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</si>
  <si>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</si>
  <si>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</si>
  <si>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</si>
  <si>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</si>
  <si>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</si>
  <si>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</si>
  <si>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</si>
  <si>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</si>
  <si>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</si>
  <si>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</si>
  <si>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</si>
  <si>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</si>
  <si>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</si>
  <si>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</si>
  <si>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</si>
  <si>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</si>
  <si>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</si>
  <si>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</si>
  <si>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</si>
  <si>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</si>
  <si>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</si>
  <si>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</si>
  <si>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</si>
  <si>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</si>
  <si>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</si>
  <si>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</si>
  <si>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</si>
  <si>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</si>
  <si>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</si>
  <si>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</si>
  <si>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</si>
  <si>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</si>
  <si>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</si>
  <si>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</si>
  <si>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</si>
  <si>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</si>
  <si>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</si>
  <si>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</si>
  <si>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</si>
  <si>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</si>
  <si>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</si>
  <si>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</si>
  <si>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</si>
  <si>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</si>
  <si>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</si>
  <si>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</si>
  <si>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</si>
  <si>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</si>
  <si>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</si>
  <si>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</si>
  <si>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</si>
  <si>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</si>
  <si>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</si>
  <si>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</si>
  <si>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</si>
  <si>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</si>
  <si>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</si>
  <si>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</si>
  <si>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</si>
  <si>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</si>
  <si>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</si>
  <si>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</si>
  <si>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</si>
  <si>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</si>
  <si>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</si>
  <si>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</si>
  <si>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</si>
  <si>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</si>
  <si>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</si>
  <si>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</si>
  <si>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</si>
  <si>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</si>
  <si>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</si>
  <si>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</si>
  <si>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</si>
  <si>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</si>
  <si>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</si>
  <si>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</si>
  <si>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</si>
  <si>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</si>
  <si>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</si>
  <si>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</si>
  <si>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</si>
  <si>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</si>
  <si>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</si>
  <si>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</si>
  <si>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</si>
  <si>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</si>
  <si>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</si>
  <si>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</si>
  <si>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</si>
  <si>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</si>
  <si>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</si>
  <si>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</si>
  <si>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</si>
  <si>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</si>
  <si>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</si>
  <si>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</si>
  <si>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</si>
  <si>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</si>
  <si>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</si>
  <si>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</si>
  <si>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</si>
  <si>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</si>
  <si>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</si>
  <si>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</si>
  <si>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</si>
  <si>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</si>
  <si>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</si>
  <si>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</si>
  <si>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</si>
  <si>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</si>
  <si>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</si>
  <si>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</si>
  <si>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</si>
  <si>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</si>
  <si>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</si>
  <si>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</si>
  <si>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</si>
  <si>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</si>
  <si>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</si>
  <si>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</si>
  <si>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</si>
  <si>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</si>
  <si>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</si>
  <si>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</si>
  <si>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</si>
  <si>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</si>
  <si>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</si>
  <si>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</si>
  <si>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</si>
  <si>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</si>
  <si>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</si>
  <si>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</si>
  <si>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</si>
  <si>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</si>
  <si>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</si>
  <si>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</si>
  <si>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</si>
  <si>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</si>
  <si>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</si>
  <si>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</si>
  <si>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</si>
  <si>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</si>
  <si>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</si>
  <si>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</si>
  <si>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</si>
  <si>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</si>
  <si>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</si>
  <si>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</si>
  <si>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</si>
  <si>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</si>
  <si>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</si>
  <si>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</si>
  <si>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</si>
  <si>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</si>
  <si>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</si>
  <si>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</si>
  <si>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</si>
  <si>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</si>
  <si>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</si>
  <si>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</si>
  <si>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</si>
  <si>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</si>
  <si>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</si>
  <si>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</si>
  <si>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</si>
  <si>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</si>
  <si>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</si>
  <si>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</si>
  <si>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</si>
  <si>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</si>
  <si>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</si>
  <si>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</si>
  <si>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</si>
  <si>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</si>
  <si>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</si>
  <si>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</si>
  <si>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</si>
  <si>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</si>
  <si>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</si>
  <si>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</si>
  <si>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</si>
  <si>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</si>
  <si>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</si>
  <si>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</si>
  <si>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</si>
  <si>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</si>
  <si>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</si>
  <si>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</si>
  <si>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</si>
  <si>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</si>
  <si>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</si>
  <si>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</si>
  <si>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</si>
  <si>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</si>
  <si>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</si>
  <si>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</si>
  <si>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</si>
  <si>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</si>
  <si>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</si>
  <si>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</si>
  <si>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</si>
  <si>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</si>
  <si>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</si>
  <si>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</si>
  <si>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</si>
  <si>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</si>
  <si>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</si>
  <si>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</si>
  <si>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</si>
  <si>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</si>
  <si>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</si>
  <si>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</si>
  <si>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</si>
  <si>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</si>
  <si>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</si>
  <si>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</si>
  <si>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</si>
  <si>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</si>
  <si>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</si>
  <si>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</si>
  <si>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</si>
  <si>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</si>
  <si>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</si>
  <si>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</si>
  <si>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</si>
  <si>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</si>
  <si>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</si>
  <si>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</si>
  <si>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</si>
  <si>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</si>
  <si>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</si>
  <si>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</si>
  <si>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</si>
  <si>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</si>
  <si>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</si>
  <si>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</si>
  <si>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</si>
  <si>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</si>
  <si>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</si>
  <si>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</si>
  <si>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</si>
  <si>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</si>
  <si>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</si>
  <si>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</si>
  <si>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</si>
  <si>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</si>
  <si>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</si>
  <si>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</si>
  <si>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</si>
  <si>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</si>
  <si>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</si>
  <si>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</si>
  <si>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</si>
  <si>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</si>
  <si>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</si>
  <si>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</si>
  <si>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</si>
  <si>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</si>
  <si>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</si>
  <si>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</si>
  <si>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</si>
  <si>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</si>
  <si>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</si>
  <si>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</si>
  <si>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</si>
  <si>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</si>
  <si>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</si>
  <si>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</si>
  <si>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</si>
  <si>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</si>
  <si>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</si>
  <si>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</si>
  <si>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</si>
  <si>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</si>
  <si>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</si>
  <si>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</si>
  <si>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</si>
  <si>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</si>
  <si>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</si>
  <si>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</si>
  <si>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</si>
  <si>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</si>
  <si>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</si>
  <si>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</si>
  <si>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</si>
  <si>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</si>
  <si>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</si>
  <si>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</si>
  <si>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</si>
  <si>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</si>
  <si>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</si>
  <si>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</si>
  <si>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</si>
  <si>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</si>
  <si>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</si>
  <si>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</si>
  <si>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</si>
  <si>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</si>
  <si>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</si>
  <si>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</si>
  <si>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</si>
  <si>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</si>
  <si>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</si>
  <si>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</si>
  <si>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</si>
  <si>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</si>
  <si>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</si>
  <si>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</si>
  <si>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</si>
  <si>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</si>
  <si>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</si>
  <si>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</si>
  <si>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</si>
  <si>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</si>
  <si>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</si>
  <si>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</si>
  <si>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</si>
  <si>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</si>
  <si>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</si>
  <si>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</si>
  <si>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</si>
  <si>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</si>
  <si>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</si>
  <si>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</si>
  <si>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</si>
  <si>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</si>
  <si>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</si>
  <si>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</si>
  <si>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</si>
  <si>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</si>
  <si>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</si>
  <si>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</si>
  <si>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</si>
  <si>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</si>
  <si>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</si>
  <si>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</si>
  <si>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</si>
  <si>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</si>
  <si>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</si>
  <si>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</si>
  <si>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</si>
  <si>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</si>
  <si>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</si>
  <si>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</si>
  <si>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</si>
  <si>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</si>
  <si>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</si>
  <si>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</si>
  <si>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</si>
  <si>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</si>
  <si>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</si>
  <si>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</si>
  <si>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</si>
  <si>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</si>
  <si>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</si>
  <si>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</si>
  <si>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</si>
  <si>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</si>
  <si>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</si>
  <si>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</si>
  <si>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</si>
  <si>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</si>
  <si>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</si>
  <si>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</si>
  <si>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</si>
  <si>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</si>
  <si>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</si>
  <si>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</si>
  <si>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</si>
  <si>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</si>
  <si>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</si>
  <si>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</si>
  <si>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</si>
  <si>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</si>
  <si>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</si>
  <si>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</si>
  <si>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</si>
  <si>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</si>
  <si>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</si>
  <si>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</si>
  <si>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</si>
  <si>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</si>
  <si>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</si>
  <si>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</si>
  <si>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</si>
  <si>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</si>
  <si>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</si>
  <si>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</si>
  <si>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</si>
  <si>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</si>
  <si>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</si>
  <si>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</si>
  <si>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</si>
  <si>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</si>
  <si>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</si>
  <si>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</si>
  <si>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</si>
  <si>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</si>
  <si>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</si>
  <si>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</si>
  <si>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</si>
  <si>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</si>
  <si>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</si>
  <si>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</si>
  <si>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</si>
  <si>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</si>
  <si>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</si>
  <si>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</si>
  <si>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</si>
  <si>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</si>
  <si>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</si>
  <si>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</si>
  <si>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</si>
  <si>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</si>
  <si>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</si>
  <si>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</si>
  <si>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</si>
  <si>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</si>
  <si>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</si>
  <si>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</si>
  <si>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</si>
  <si>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</si>
  <si>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</si>
  <si>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</si>
  <si>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</si>
  <si>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</si>
  <si>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</si>
  <si>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</si>
  <si>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</si>
  <si>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</si>
  <si>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</si>
  <si>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</si>
  <si>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</si>
  <si>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</si>
  <si>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</si>
  <si>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</si>
  <si>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</si>
  <si>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</si>
  <si>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</si>
  <si>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</si>
  <si>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</si>
  <si>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</si>
  <si>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</si>
  <si>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</si>
  <si>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</si>
  <si>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</si>
  <si>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</si>
  <si>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</si>
  <si>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</si>
  <si>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</si>
  <si>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</si>
  <si>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</si>
  <si>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</si>
  <si>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</si>
  <si>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</si>
  <si>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</si>
  <si>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</si>
  <si>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</si>
  <si>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</si>
  <si>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</si>
  <si>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</si>
  <si>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</si>
  <si>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</si>
  <si>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</si>
  <si>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</si>
  <si>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</si>
  <si>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</si>
  <si>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</si>
  <si>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</si>
  <si>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</si>
  <si>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</si>
  <si>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</si>
  <si>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</si>
  <si>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</si>
  <si>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</si>
  <si>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</si>
  <si>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</si>
  <si>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</si>
  <si>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</si>
  <si>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</si>
  <si>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</si>
  <si>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</si>
  <si>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</si>
  <si>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</si>
  <si>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</si>
  <si>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</si>
  <si>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</si>
  <si>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</si>
  <si>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</si>
  <si>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</si>
  <si>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</si>
  <si>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</si>
  <si>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</si>
  <si>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</si>
  <si>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</si>
  <si>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</si>
  <si>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</si>
  <si>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</si>
  <si>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</si>
  <si>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</si>
  <si>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</si>
  <si>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</si>
  <si>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</si>
  <si>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</si>
  <si>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</si>
  <si>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</si>
  <si>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</si>
  <si>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</si>
  <si>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</si>
  <si>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</si>
  <si>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</si>
  <si>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</si>
  <si>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</si>
  <si>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</si>
  <si>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</si>
  <si>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</si>
  <si>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</si>
  <si>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</si>
  <si>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</si>
  <si>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</si>
  <si>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</si>
  <si>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</si>
  <si>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</si>
  <si>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</si>
  <si>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</si>
  <si>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</si>
  <si>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</si>
  <si>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</si>
  <si>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</si>
  <si>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</si>
  <si>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</si>
  <si>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</si>
  <si>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</si>
  <si>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</si>
  <si>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</si>
  <si>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</si>
  <si>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</si>
  <si>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</si>
  <si>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</si>
  <si>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</si>
  <si>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</si>
  <si>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</si>
  <si>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</si>
  <si>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</si>
  <si>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</si>
  <si>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</si>
  <si>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</si>
  <si>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</si>
  <si>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</si>
  <si>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</si>
  <si>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</si>
  <si>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</si>
  <si>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</si>
  <si>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</si>
  <si>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</si>
  <si>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</si>
  <si>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</si>
  <si>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</si>
  <si>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</si>
  <si>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</si>
  <si>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</si>
  <si>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</si>
  <si>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</si>
  <si>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</si>
  <si>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</si>
  <si>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</si>
  <si>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</si>
  <si>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</si>
  <si>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</si>
  <si>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</si>
  <si>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</si>
  <si>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</si>
  <si>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</si>
  <si>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</si>
  <si>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</si>
  <si>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</si>
  <si>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</si>
  <si>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</si>
  <si>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</si>
  <si>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</si>
  <si>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</si>
  <si>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</si>
  <si>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</si>
  <si>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</si>
  <si>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</si>
  <si>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</si>
  <si>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</si>
  <si>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</si>
  <si>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</si>
  <si>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</si>
  <si>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</si>
  <si>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</si>
  <si>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</si>
  <si>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</si>
  <si>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</si>
  <si>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</si>
  <si>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</si>
  <si>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</si>
  <si>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</si>
  <si>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</si>
  <si>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</si>
  <si>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</si>
  <si>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</si>
  <si>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</si>
  <si>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</si>
  <si>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</si>
  <si>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</si>
  <si>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</si>
  <si>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</si>
  <si>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</si>
  <si>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</si>
  <si>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</si>
  <si>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</si>
  <si>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</si>
  <si>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</si>
  <si>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</si>
  <si>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</si>
  <si>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</si>
  <si>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</si>
  <si>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</si>
  <si>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</si>
  <si>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</si>
  <si>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</si>
  <si>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</si>
  <si>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</si>
  <si>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</si>
  <si>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</si>
  <si>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</si>
  <si>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</si>
  <si>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</si>
  <si>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</si>
  <si>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</si>
  <si>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</si>
  <si>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</si>
  <si>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</si>
  <si>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</si>
  <si>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</si>
  <si>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</si>
  <si>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</si>
  <si>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</si>
  <si>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</si>
  <si>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</si>
  <si>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</si>
  <si>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</si>
  <si>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</si>
  <si>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</si>
  <si>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</si>
  <si>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</si>
  <si>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</si>
  <si>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</si>
  <si>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</si>
  <si>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</si>
  <si>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</si>
  <si>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</si>
  <si>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</si>
  <si>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</si>
  <si>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</si>
  <si>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</si>
  <si>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</si>
  <si>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</si>
  <si>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</si>
  <si>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</si>
  <si>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</si>
  <si>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</si>
  <si>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</si>
  <si>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</si>
  <si>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</si>
  <si>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</si>
  <si>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</si>
  <si>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</si>
  <si>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</si>
  <si>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</si>
  <si>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</si>
  <si>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</si>
  <si>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</si>
  <si>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</si>
  <si>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</si>
  <si>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</si>
  <si>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</si>
  <si>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</si>
  <si>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</si>
  <si>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</si>
  <si>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</si>
  <si>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</si>
  <si>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</si>
  <si>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</si>
  <si>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</si>
  <si>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</si>
  <si>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</si>
  <si>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</si>
  <si>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</si>
  <si>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</si>
  <si>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</si>
  <si>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</si>
  <si>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</si>
  <si>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</si>
  <si>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</si>
  <si>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</si>
  <si>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</si>
  <si>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</si>
  <si>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</si>
  <si>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</si>
  <si>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</si>
  <si>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</si>
  <si>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</si>
  <si>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</si>
  <si>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</si>
  <si>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</si>
  <si>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</si>
  <si>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</si>
  <si>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</si>
  <si>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</si>
  <si>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</si>
  <si>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</si>
  <si>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</si>
  <si>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</si>
  <si>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</si>
  <si>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</si>
  <si>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</si>
  <si>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</si>
  <si>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</si>
  <si>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</si>
  <si>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</si>
  <si>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</si>
  <si>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</si>
  <si>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</si>
  <si>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</si>
  <si>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</si>
  <si>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</si>
  <si>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</si>
  <si>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</si>
  <si>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</si>
  <si>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</si>
  <si>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</si>
  <si>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</si>
  <si>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</si>
  <si>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</si>
  <si>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</si>
  <si>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</si>
  <si>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</si>
  <si>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</si>
  <si>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</si>
  <si>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</si>
  <si>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</si>
  <si>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</si>
  <si>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</si>
  <si>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</si>
  <si>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</si>
  <si>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</si>
  <si>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</si>
  <si>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</si>
  <si>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</si>
  <si>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</si>
  <si>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</si>
  <si>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</si>
  <si>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</si>
  <si>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</si>
  <si>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</si>
  <si>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</si>
  <si>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</si>
  <si>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</si>
  <si>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</si>
  <si>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</si>
  <si>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</si>
  <si>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</si>
  <si>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</si>
  <si>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</si>
  <si>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</si>
  <si>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</si>
  <si>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</si>
  <si>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</si>
  <si>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</si>
  <si>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</si>
  <si>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</si>
  <si>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</si>
  <si>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</si>
  <si>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</si>
  <si>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</si>
  <si>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</si>
  <si>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</si>
  <si>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</si>
  <si>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</si>
  <si>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</si>
  <si>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</si>
  <si>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</si>
  <si>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</si>
  <si>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</si>
  <si>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</si>
  <si>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</si>
  <si>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</si>
  <si>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</si>
  <si>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</si>
  <si>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</si>
  <si>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</si>
  <si>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</si>
  <si>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</si>
  <si>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</si>
  <si>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</si>
  <si>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</si>
  <si>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</si>
  <si>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</si>
  <si>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</si>
  <si>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</si>
  <si>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</si>
  <si>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</si>
  <si>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</si>
  <si>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</si>
  <si>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</si>
  <si>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</si>
  <si>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</si>
  <si>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</si>
  <si>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</si>
  <si>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</si>
  <si>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</si>
  <si>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</si>
  <si>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</si>
  <si>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</si>
  <si>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</si>
  <si>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</si>
  <si>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</si>
  <si>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</si>
  <si>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</si>
  <si>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</si>
  <si>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</si>
  <si>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</si>
  <si>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</si>
  <si>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</si>
  <si>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</si>
  <si>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</si>
  <si>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</si>
  <si>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</si>
  <si>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</si>
  <si>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</si>
  <si>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</si>
  <si>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</si>
  <si>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</si>
  <si>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</si>
  <si>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</si>
  <si>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</si>
  <si>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</si>
  <si>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</si>
  <si>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</si>
  <si>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</si>
  <si>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</si>
  <si>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</si>
  <si>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</si>
  <si>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</si>
  <si>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</si>
  <si>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</si>
  <si>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</si>
  <si>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</si>
  <si>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</si>
  <si>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</si>
  <si>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</si>
  <si>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</si>
  <si>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</si>
  <si>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</si>
  <si>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</si>
  <si>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</si>
  <si>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</si>
  <si>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</si>
  <si>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</si>
  <si>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</si>
  <si>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</si>
  <si>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</si>
  <si>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</si>
  <si>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</si>
  <si>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</si>
  <si>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</si>
  <si>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</si>
  <si>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</si>
  <si>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</si>
  <si>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</si>
  <si>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</si>
  <si>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</si>
  <si>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</si>
  <si>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</si>
  <si>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</si>
  <si>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</si>
  <si>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</si>
  <si>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</si>
  <si>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</si>
  <si>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</si>
  <si>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</si>
  <si>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</si>
  <si>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</si>
  <si>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</si>
  <si>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</si>
  <si>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</si>
  <si>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</si>
  <si>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</si>
  <si>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</si>
  <si>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</si>
  <si>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</si>
  <si>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</si>
  <si>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</si>
  <si>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</si>
  <si>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</si>
  <si>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</si>
  <si>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</si>
  <si>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</si>
  <si>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</si>
  <si>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</si>
  <si>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</si>
  <si>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</si>
  <si>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</si>
  <si>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</si>
  <si>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</si>
  <si>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</si>
  <si>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</si>
  <si>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</si>
  <si>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</si>
  <si>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</si>
  <si>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</si>
  <si>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</si>
  <si>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</si>
  <si>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</si>
  <si>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</si>
  <si>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</si>
  <si>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</si>
  <si>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</si>
  <si>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</si>
  <si>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</si>
  <si>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</si>
  <si>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</si>
  <si>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</si>
  <si>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</si>
  <si>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</si>
  <si>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</si>
  <si>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</si>
  <si>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</si>
  <si>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</si>
  <si>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</si>
  <si>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</si>
  <si>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</si>
  <si>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</si>
  <si>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</si>
  <si>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</si>
  <si>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</si>
  <si>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</si>
  <si>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</si>
  <si>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</si>
  <si>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</si>
  <si>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</si>
  <si>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</si>
  <si>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</si>
  <si>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</si>
  <si>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</si>
  <si>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</si>
  <si>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</si>
  <si>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</si>
  <si>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</si>
  <si>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</si>
  <si>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</si>
  <si>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</si>
  <si>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</si>
  <si>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</si>
  <si>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</si>
  <si>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</si>
  <si>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</si>
  <si>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</si>
  <si>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</si>
  <si>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</si>
  <si>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</si>
  <si>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</si>
  <si>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</si>
  <si>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</si>
  <si>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</si>
  <si>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</si>
  <si>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</si>
  <si>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</si>
  <si>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</si>
  <si>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</si>
  <si>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</si>
  <si>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</si>
  <si>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</si>
  <si>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</si>
  <si>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</si>
  <si>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</si>
  <si>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</si>
  <si>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</si>
  <si>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</si>
  <si>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</si>
  <si>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</si>
  <si>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</si>
  <si>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</si>
  <si>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</si>
  <si>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</si>
  <si>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</si>
  <si>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</si>
  <si>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</si>
  <si>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</si>
  <si>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</si>
  <si>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</si>
  <si>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</si>
  <si>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</si>
  <si>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</si>
  <si>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</si>
  <si>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</si>
  <si>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</si>
  <si>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</si>
  <si>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</si>
  <si>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</si>
  <si>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</si>
  <si>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</si>
  <si>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</si>
  <si>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</si>
  <si>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</si>
  <si>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</si>
  <si>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</si>
  <si>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</si>
  <si>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</si>
  <si>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</si>
  <si>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</si>
  <si>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</si>
  <si>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</si>
  <si>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</si>
  <si>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</si>
  <si>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</si>
  <si>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</si>
  <si>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</si>
  <si>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</si>
  <si>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</si>
  <si>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</si>
  <si>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</si>
  <si>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</si>
  <si>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</si>
  <si>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</si>
  <si>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</si>
  <si>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</si>
  <si>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</si>
  <si>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</si>
  <si>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</si>
  <si>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</si>
  <si>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</si>
  <si>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</si>
  <si>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</si>
  <si>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</si>
  <si>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</si>
  <si>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</si>
  <si>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</si>
  <si>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</si>
  <si>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</si>
  <si>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</si>
  <si>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</si>
  <si>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</si>
  <si>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</si>
  <si>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</si>
  <si>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</si>
  <si>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</si>
  <si>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</si>
  <si>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</si>
  <si>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</si>
  <si>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</si>
  <si>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</si>
  <si>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</si>
  <si>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</si>
  <si>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</si>
  <si>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</si>
  <si>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</si>
  <si>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</si>
  <si>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</si>
  <si>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</si>
  <si>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</si>
  <si>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</si>
  <si>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</si>
  <si>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</si>
  <si>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</si>
  <si>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</si>
  <si>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</si>
  <si>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</si>
  <si>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</si>
  <si>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</si>
  <si>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</si>
  <si>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</si>
  <si>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</si>
  <si>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</si>
  <si>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</si>
  <si>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</si>
  <si>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</si>
  <si>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</si>
  <si>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</si>
  <si>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</si>
  <si>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</si>
  <si>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</si>
  <si>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</si>
  <si>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</si>
  <si>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</si>
  <si>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</si>
  <si>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</si>
  <si>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</si>
  <si>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</si>
  <si>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</si>
  <si>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</si>
  <si>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</si>
  <si>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</si>
  <si>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</si>
  <si>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</si>
  <si>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</si>
  <si>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</si>
  <si>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</si>
  <si>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</si>
  <si>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</si>
  <si>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</si>
  <si>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</si>
  <si>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</si>
  <si>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</si>
  <si>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</si>
  <si>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</si>
  <si>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</si>
  <si>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</si>
  <si>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</si>
  <si>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</si>
  <si>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</si>
  <si>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</si>
  <si>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</si>
  <si>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</si>
  <si>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</si>
  <si>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</si>
  <si>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</si>
  <si>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</si>
  <si>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</si>
  <si>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</si>
  <si>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</si>
  <si>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</si>
  <si>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</si>
  <si>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</si>
  <si>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</si>
  <si>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</si>
  <si>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</si>
  <si>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</si>
  <si>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</si>
  <si>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</si>
  <si>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</si>
  <si>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</si>
  <si>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</si>
  <si>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</si>
  <si>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</si>
  <si>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</si>
  <si>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</si>
  <si>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</si>
  <si>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</si>
  <si>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</si>
  <si>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</si>
  <si>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</si>
  <si>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</si>
  <si>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</si>
  <si>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</si>
  <si>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</si>
  <si>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</si>
  <si>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</si>
  <si>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</si>
  <si>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</si>
  <si>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</si>
  <si>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</si>
  <si>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</si>
  <si>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</si>
  <si>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</si>
  <si>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</si>
  <si>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</si>
  <si>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</si>
  <si>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</si>
  <si>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</si>
  <si>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</si>
  <si>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</si>
  <si>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</si>
  <si>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</si>
  <si>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</si>
  <si>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</si>
  <si>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</si>
  <si>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</si>
  <si>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</si>
  <si>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</si>
  <si>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</si>
  <si>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</si>
  <si>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</si>
  <si>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</si>
  <si>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</si>
  <si>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</si>
  <si>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</si>
  <si>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</si>
  <si>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</si>
  <si>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</si>
  <si>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</si>
  <si>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</si>
  <si>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</si>
  <si>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</si>
  <si>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</si>
  <si>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</si>
  <si>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</si>
  <si>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</si>
  <si>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</si>
  <si>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</si>
  <si>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</si>
  <si>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</si>
  <si>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</si>
  <si>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</si>
  <si>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</si>
  <si>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</si>
  <si>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</si>
  <si>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</si>
  <si>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</si>
  <si>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</si>
  <si>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</si>
  <si>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</si>
  <si>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</si>
  <si>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</si>
  <si>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</si>
  <si>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</si>
  <si>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</si>
  <si>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</si>
  <si>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</si>
  <si>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</si>
  <si>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</si>
  <si>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</si>
  <si>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</si>
  <si>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</si>
  <si>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</si>
  <si>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</si>
  <si>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</si>
  <si>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</si>
  <si>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</si>
  <si>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</si>
  <si>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</si>
  <si>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</si>
  <si>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</si>
  <si>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</si>
  <si>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</si>
  <si>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</si>
  <si>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</si>
  <si>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</si>
  <si>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</si>
  <si>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</si>
  <si>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</si>
  <si>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</si>
  <si>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</si>
  <si>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</si>
  <si>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</si>
  <si>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</si>
  <si>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</si>
  <si>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</si>
  <si>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</si>
  <si>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</si>
  <si>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</si>
  <si>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</si>
  <si>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</si>
  <si>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</si>
  <si>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</si>
  <si>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</si>
  <si>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</si>
  <si>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</si>
  <si>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</si>
  <si>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</si>
  <si>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</si>
  <si>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</si>
  <si>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</si>
  <si>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</si>
  <si>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</si>
  <si>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</si>
  <si>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</si>
  <si>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</si>
  <si>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</si>
  <si>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</si>
  <si>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</si>
  <si>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</si>
  <si>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</si>
  <si>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</si>
  <si>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</si>
  <si>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</si>
  <si>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</si>
  <si>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</si>
  <si>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</si>
  <si>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</si>
  <si>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</si>
  <si>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</si>
  <si>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</si>
  <si>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</si>
  <si>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</si>
  <si>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</si>
  <si>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</si>
  <si>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</si>
  <si>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</si>
  <si>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</si>
  <si>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</si>
  <si>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</si>
  <si>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</si>
  <si>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</si>
  <si>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</si>
  <si>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</si>
  <si>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</si>
  <si>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</si>
  <si>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</si>
  <si>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</si>
  <si>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</si>
  <si>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</si>
  <si>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</si>
  <si>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</si>
  <si>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</si>
  <si>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</si>
  <si>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</si>
  <si>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</si>
  <si>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</si>
  <si>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</si>
  <si>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</si>
  <si>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</si>
  <si>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</si>
  <si>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</si>
  <si>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</si>
  <si>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</si>
  <si>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</si>
  <si>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</si>
  <si>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</si>
  <si>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</si>
  <si>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</si>
  <si>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</si>
  <si>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</si>
  <si>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</si>
  <si>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</si>
  <si>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</si>
  <si>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</si>
  <si>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</si>
  <si>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</si>
  <si>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</si>
  <si>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</si>
  <si>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</si>
  <si>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</si>
  <si>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</si>
  <si>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</si>
  <si>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</si>
  <si>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</si>
  <si>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</si>
  <si>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</si>
  <si>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</si>
  <si>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</si>
  <si>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</si>
  <si>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</si>
  <si>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</si>
  <si>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</si>
  <si>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</si>
  <si>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</si>
  <si>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</si>
  <si>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</si>
  <si>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</si>
  <si>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</si>
  <si>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</si>
  <si>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</si>
  <si>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</si>
  <si>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</si>
  <si>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</si>
  <si>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</si>
  <si>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</si>
  <si>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</si>
  <si>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</si>
  <si>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</si>
  <si>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</si>
  <si>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</si>
  <si>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</si>
  <si>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</si>
  <si>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</si>
  <si>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</si>
  <si>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</si>
  <si>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</si>
  <si>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</si>
  <si>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</si>
  <si>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</si>
  <si>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</si>
  <si>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</si>
  <si>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</si>
  <si>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</si>
  <si>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</si>
  <si>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</si>
  <si>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</si>
  <si>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</si>
  <si>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</si>
  <si>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</si>
  <si>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</si>
  <si>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</si>
  <si>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</si>
  <si>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</si>
  <si>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</si>
  <si>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</si>
  <si>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</si>
  <si>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</si>
  <si>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</si>
  <si>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</si>
  <si>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</si>
  <si>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</si>
  <si>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</si>
  <si>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</si>
  <si>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</si>
  <si>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</si>
  <si>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</si>
  <si>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</si>
  <si>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</si>
  <si>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</si>
  <si>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</si>
  <si>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</si>
  <si>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</si>
  <si>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</si>
  <si>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</si>
  <si>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</si>
  <si>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</si>
  <si>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</si>
  <si>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</si>
  <si>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</si>
  <si>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</si>
  <si>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</si>
  <si>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</si>
  <si>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</si>
  <si>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</si>
  <si>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</si>
  <si>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</si>
  <si>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</si>
  <si>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</si>
  <si>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</si>
  <si>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</si>
  <si>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</si>
  <si>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</si>
  <si>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</si>
  <si>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</si>
  <si>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</si>
  <si>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</si>
  <si>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</si>
  <si>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</si>
  <si>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</si>
  <si>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</si>
  <si>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</si>
  <si>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</si>
  <si>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</si>
  <si>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</si>
  <si>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</si>
  <si>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</si>
  <si>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</si>
  <si>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</si>
  <si>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</si>
  <si>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</si>
  <si>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</si>
  <si>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</si>
  <si>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</si>
  <si>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</si>
  <si>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</si>
  <si>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</si>
  <si>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</si>
  <si>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</si>
  <si>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</si>
  <si>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</si>
  <si>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</si>
  <si>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</si>
  <si>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</si>
  <si>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</si>
  <si>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</si>
  <si>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</si>
  <si>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</si>
  <si>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</si>
  <si>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</si>
  <si>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</si>
  <si>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</si>
  <si>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</si>
  <si>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</si>
  <si>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</si>
  <si>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</si>
  <si>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</si>
  <si>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</si>
  <si>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</si>
  <si>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</si>
  <si>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</si>
  <si>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</si>
  <si>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</si>
  <si>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</si>
  <si>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</si>
  <si>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</si>
  <si>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</si>
  <si>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</si>
  <si>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</si>
  <si>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</si>
  <si>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</si>
  <si>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</si>
  <si>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</si>
  <si>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</si>
  <si>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</si>
  <si>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</si>
  <si>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</si>
  <si>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</si>
  <si>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</si>
  <si>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</si>
  <si>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</si>
  <si>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</si>
  <si>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</si>
  <si>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</si>
  <si>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</si>
  <si>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</si>
  <si>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</si>
  <si>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</si>
  <si>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</si>
  <si>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</si>
  <si>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</si>
  <si>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</si>
  <si>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</si>
  <si>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</si>
  <si>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</si>
  <si>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</si>
  <si>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</si>
  <si>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</si>
  <si>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</si>
  <si>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</si>
  <si>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</si>
  <si>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</si>
  <si>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</si>
  <si>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</si>
  <si>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</si>
  <si>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</si>
  <si>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</si>
  <si>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</si>
  <si>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</si>
  <si>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</si>
  <si>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</si>
  <si>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</si>
  <si>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</si>
  <si>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</si>
  <si>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</si>
  <si>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</si>
  <si>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</si>
  <si>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</si>
  <si>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</si>
  <si>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</si>
  <si>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</si>
  <si>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</si>
  <si>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</si>
  <si>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</si>
  <si>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</si>
  <si>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</si>
  <si>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</si>
  <si>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</si>
  <si>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</si>
  <si>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</si>
  <si>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</si>
  <si>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</si>
  <si>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</si>
  <si>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</si>
  <si>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</si>
  <si>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</si>
  <si>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</si>
  <si>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</si>
  <si>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</si>
  <si>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</si>
  <si>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</si>
  <si>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</si>
  <si>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</si>
  <si>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</si>
  <si>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</si>
  <si>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</si>
  <si>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</si>
  <si>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</si>
  <si>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</si>
  <si>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</si>
  <si>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</si>
  <si>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</si>
  <si>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</si>
  <si>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</si>
  <si>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</si>
  <si>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</si>
  <si>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</si>
  <si>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</si>
  <si>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</si>
  <si>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</si>
  <si>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</si>
  <si>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</si>
  <si>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</si>
  <si>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</si>
  <si>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</si>
  <si>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</si>
  <si>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</si>
  <si>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</si>
  <si>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</si>
  <si>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</si>
  <si>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</si>
  <si>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</si>
  <si>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</si>
  <si>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</si>
  <si>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</si>
  <si>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</si>
  <si>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</si>
  <si>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</si>
  <si>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</si>
  <si>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</si>
  <si>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</si>
  <si>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</si>
  <si>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</si>
  <si>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</si>
  <si>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</si>
  <si>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</si>
  <si>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</si>
  <si>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</si>
  <si>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</si>
  <si>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</si>
  <si>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</si>
  <si>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</si>
  <si>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</si>
  <si>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</si>
  <si>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</si>
  <si>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</si>
  <si>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</si>
  <si>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</si>
  <si>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</si>
  <si>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</si>
  <si>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</si>
  <si>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</si>
  <si>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</si>
  <si>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</si>
  <si>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</si>
  <si>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</si>
  <si>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</si>
  <si>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</si>
  <si>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</si>
  <si>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</si>
  <si>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</si>
  <si>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</si>
  <si>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</si>
  <si>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</si>
  <si>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</si>
  <si>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</si>
  <si>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</si>
  <si>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</si>
  <si>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</si>
  <si>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</si>
  <si>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</si>
  <si>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</si>
  <si>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</si>
  <si>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</si>
  <si>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</si>
  <si>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</si>
  <si>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</si>
  <si>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</si>
  <si>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</si>
  <si>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</si>
  <si>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</si>
  <si>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</si>
  <si>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</si>
  <si>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</si>
  <si>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</si>
  <si>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</si>
  <si>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</si>
  <si>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</si>
  <si>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</si>
  <si>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</si>
  <si>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</si>
  <si>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</si>
  <si>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</si>
  <si>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</si>
  <si>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</si>
  <si>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</si>
  <si>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</si>
  <si>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</si>
  <si>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</si>
  <si>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</si>
  <si>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</si>
  <si>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</si>
  <si>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</si>
  <si>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</si>
  <si>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</si>
  <si>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</si>
  <si>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</si>
  <si>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</si>
  <si>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</si>
  <si>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</si>
  <si>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</si>
  <si>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</si>
  <si>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</si>
  <si>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</si>
  <si>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</si>
  <si>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</si>
  <si>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</si>
  <si>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</si>
  <si>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</si>
  <si>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</si>
  <si>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</si>
  <si>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</si>
  <si>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</si>
  <si>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</si>
  <si>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</si>
  <si>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</si>
  <si>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</si>
  <si>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</si>
  <si>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</si>
  <si>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</si>
  <si>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</si>
  <si>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</si>
  <si>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</si>
  <si>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</si>
  <si>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</si>
  <si>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</si>
  <si>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</si>
  <si>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</si>
  <si>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</si>
  <si>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</si>
  <si>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</si>
  <si>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</si>
  <si>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</si>
  <si>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</si>
  <si>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</si>
  <si>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</si>
  <si>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</si>
  <si>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</si>
  <si>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</si>
  <si>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</si>
  <si>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</si>
  <si>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</si>
  <si>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</si>
  <si>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</si>
  <si>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</si>
  <si>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</si>
  <si>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</si>
  <si>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</si>
  <si>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</si>
  <si>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</si>
  <si>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</si>
  <si>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</si>
  <si>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</si>
  <si>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</si>
  <si>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</si>
  <si>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</si>
  <si>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</si>
  <si>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</si>
  <si>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</si>
  <si>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</si>
  <si>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</si>
  <si>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</si>
  <si>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</si>
  <si>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</si>
  <si>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</si>
  <si>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</si>
  <si>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</si>
  <si>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</si>
  <si>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</si>
  <si>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</si>
  <si>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</si>
  <si>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</si>
  <si>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</si>
  <si>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</si>
  <si>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</si>
  <si>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</si>
  <si>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</si>
  <si>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</si>
  <si>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</si>
  <si>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</si>
  <si>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</si>
  <si>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</si>
  <si>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</si>
  <si>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</si>
  <si>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</si>
  <si>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</si>
  <si>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</si>
  <si>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</si>
  <si>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</si>
  <si>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</si>
  <si>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</si>
  <si>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</si>
  <si>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</si>
  <si>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</si>
  <si>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</si>
  <si>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</si>
  <si>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</si>
  <si>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</si>
  <si>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</si>
  <si>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</si>
  <si>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</si>
  <si>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</si>
  <si>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</si>
  <si>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</si>
  <si>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</si>
  <si>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</si>
  <si>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</si>
  <si>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</si>
  <si>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</si>
  <si>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</si>
  <si>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</si>
  <si>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</si>
  <si>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</si>
  <si>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</si>
  <si>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</si>
  <si>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</si>
  <si>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</si>
  <si>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</si>
  <si>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</si>
  <si>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</si>
  <si>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</si>
  <si>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</si>
  <si>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</si>
  <si>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</si>
  <si>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</si>
  <si>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</si>
  <si>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</si>
  <si>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</si>
  <si>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</si>
  <si>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</si>
  <si>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</si>
  <si>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</si>
  <si>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</si>
  <si>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</si>
  <si>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</si>
  <si>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</si>
  <si>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</si>
  <si>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</si>
  <si>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</si>
  <si>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</si>
  <si>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</si>
  <si>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</si>
  <si>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</si>
  <si>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</si>
  <si>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</si>
  <si>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</si>
  <si>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</si>
  <si>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</si>
  <si>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</si>
  <si>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</si>
  <si>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</si>
  <si>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</si>
  <si>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</si>
  <si>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</si>
  <si>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</si>
  <si>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</si>
  <si>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</si>
  <si>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</si>
  <si>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</si>
  <si>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</si>
  <si>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</si>
  <si>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</si>
  <si>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</si>
  <si>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</si>
  <si>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</si>
  <si>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</si>
  <si>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</si>
  <si>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</si>
  <si>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</si>
  <si>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</si>
  <si>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</si>
  <si>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</si>
  <si>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</si>
  <si>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</si>
  <si>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</si>
  <si>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</si>
  <si>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</si>
  <si>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</si>
  <si>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</si>
  <si>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</si>
  <si>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</si>
  <si>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</si>
  <si>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</si>
  <si>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</si>
  <si>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</si>
  <si>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</si>
  <si>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</si>
  <si>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</si>
  <si>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</si>
  <si>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</si>
  <si>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</si>
  <si>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</si>
  <si>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</si>
  <si>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</si>
  <si>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</si>
  <si>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</si>
  <si>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</si>
  <si>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</si>
  <si>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</si>
  <si>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</si>
  <si>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</si>
  <si>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</si>
  <si>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</si>
  <si>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</si>
  <si>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</si>
  <si>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</si>
  <si>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</si>
  <si>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</si>
  <si>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</si>
  <si>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</si>
  <si>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</si>
  <si>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</si>
  <si>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</si>
  <si>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</si>
  <si>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</si>
  <si>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</si>
  <si>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</si>
  <si>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</si>
  <si>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</si>
  <si>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</si>
  <si>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</si>
  <si>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</si>
  <si>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</si>
  <si>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</si>
  <si>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</si>
  <si>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</si>
  <si>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</si>
  <si>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</si>
  <si>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</si>
  <si>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</si>
  <si>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</si>
  <si>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</si>
  <si>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</si>
  <si>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</si>
  <si>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</si>
  <si>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</si>
  <si>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</si>
  <si>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</si>
  <si>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</si>
  <si>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</si>
  <si>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</si>
  <si>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</si>
  <si>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</si>
  <si>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</si>
  <si>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</si>
  <si>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</si>
  <si>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</si>
  <si>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</si>
  <si>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</si>
  <si>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</si>
  <si>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</si>
  <si>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</si>
  <si>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</si>
  <si>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</si>
  <si>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</si>
  <si>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</si>
  <si>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</si>
  <si>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</si>
  <si>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</si>
  <si>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</si>
  <si>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</si>
  <si>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</si>
  <si>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</si>
  <si>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</si>
  <si>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</si>
  <si>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</si>
  <si>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</si>
  <si>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</si>
  <si>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</si>
  <si>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</si>
  <si>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</si>
  <si>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</si>
  <si>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</si>
  <si>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</si>
  <si>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</si>
  <si>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</si>
  <si>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</si>
  <si>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</si>
  <si>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</si>
  <si>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</si>
  <si>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</si>
  <si>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</si>
  <si>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</si>
  <si>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</si>
  <si>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</si>
  <si>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</si>
  <si>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</si>
  <si>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</si>
  <si>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</si>
  <si>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</si>
  <si>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</si>
  <si>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</si>
  <si>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</si>
  <si>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</si>
  <si>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</si>
  <si>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</si>
  <si>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</si>
  <si>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</si>
  <si>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</si>
  <si>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</si>
  <si>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</si>
  <si>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</si>
  <si>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</si>
  <si>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</si>
  <si>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</si>
  <si>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</si>
  <si>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</si>
  <si>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</si>
  <si>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</si>
  <si>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</si>
  <si>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</si>
  <si>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</si>
  <si>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</si>
  <si>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</si>
  <si>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</si>
  <si>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</si>
  <si>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</si>
  <si>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</si>
  <si>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</si>
  <si>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</si>
  <si>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</si>
  <si>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</si>
  <si>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</si>
  <si>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</si>
  <si>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</si>
  <si>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</si>
  <si>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</si>
  <si>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</si>
  <si>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</si>
  <si>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</si>
  <si>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</si>
  <si>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</si>
  <si>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</si>
  <si>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</si>
  <si>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</si>
  <si>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</si>
  <si>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</si>
  <si>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</si>
  <si>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</si>
  <si>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</si>
  <si>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</si>
  <si>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</si>
  <si>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</si>
  <si>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</si>
  <si>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</si>
  <si>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</si>
  <si>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</si>
  <si>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</si>
  <si>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</si>
  <si>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</si>
  <si>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</si>
  <si>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</si>
  <si>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</si>
  <si>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</si>
  <si>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</si>
  <si>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</si>
  <si>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</si>
  <si>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</si>
  <si>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</si>
  <si>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</si>
  <si>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</si>
  <si>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</si>
  <si>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</si>
  <si>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</si>
  <si>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</si>
  <si>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</si>
  <si>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</si>
  <si>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</si>
  <si>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</si>
  <si>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</si>
  <si>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</si>
  <si>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</si>
  <si>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</si>
  <si>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</si>
  <si>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</si>
  <si>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</si>
  <si>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</si>
  <si>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</si>
  <si>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</si>
  <si>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</si>
  <si>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</si>
  <si>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</si>
  <si>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</si>
  <si>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</si>
  <si>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</si>
  <si>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</si>
  <si>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</si>
  <si>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</si>
  <si>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</si>
  <si>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</si>
  <si>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</si>
  <si>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</si>
  <si>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</si>
  <si>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</si>
  <si>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</si>
  <si>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</si>
  <si>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</si>
  <si>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</si>
  <si>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</si>
  <si>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</si>
  <si>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</si>
  <si>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</si>
  <si>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</si>
  <si>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</si>
  <si>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</si>
  <si>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</si>
  <si>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</si>
  <si>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</si>
  <si>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</si>
  <si>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</si>
  <si>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</si>
  <si>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</si>
  <si>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</si>
  <si>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</si>
  <si>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</si>
  <si>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</si>
  <si>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</si>
  <si>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</si>
  <si>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</si>
  <si>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</si>
  <si>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</si>
  <si>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</si>
  <si>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</si>
  <si>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</si>
  <si>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</si>
  <si>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</si>
  <si>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</si>
  <si>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</si>
  <si>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</si>
  <si>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</si>
  <si>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</si>
  <si>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</si>
  <si>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</si>
  <si>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</si>
  <si>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</si>
  <si>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</si>
  <si>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</si>
  <si>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</si>
  <si>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</si>
  <si>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</si>
  <si>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</si>
  <si>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</si>
  <si>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</si>
  <si>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</si>
  <si>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</si>
  <si>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</si>
  <si>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</si>
  <si>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</si>
  <si>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</si>
  <si>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</si>
  <si>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</si>
  <si>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</si>
  <si>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</si>
  <si>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</si>
  <si>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</si>
  <si>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</si>
  <si>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</si>
  <si>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</si>
  <si>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</si>
  <si>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</si>
  <si>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</si>
  <si>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</si>
  <si>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</si>
  <si>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</si>
  <si>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</si>
  <si>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</si>
  <si>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</si>
  <si>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</si>
  <si>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</si>
  <si>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</si>
  <si>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</si>
  <si>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</si>
  <si>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</si>
  <si>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</si>
  <si>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</si>
  <si>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</si>
  <si>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</si>
  <si>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</si>
  <si>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</si>
  <si>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</si>
  <si>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</si>
  <si>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</si>
  <si>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</si>
  <si>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</si>
  <si>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</si>
  <si>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</si>
  <si>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</si>
  <si>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</si>
  <si>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</si>
  <si>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</si>
  <si>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</si>
  <si>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</si>
  <si>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</si>
  <si>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</si>
  <si>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</si>
  <si>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</si>
  <si>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</si>
  <si>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</si>
  <si>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</si>
  <si>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</si>
  <si>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</si>
  <si>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</si>
  <si>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</si>
  <si>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</si>
  <si>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</si>
  <si>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</si>
  <si>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</si>
  <si>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</si>
  <si>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</si>
  <si>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</si>
  <si>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</si>
  <si>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</si>
  <si>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</si>
  <si>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</si>
  <si>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</si>
  <si>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</si>
  <si>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</si>
  <si>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</si>
  <si>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</si>
  <si>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</si>
  <si>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</si>
  <si>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</si>
  <si>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</si>
  <si>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</si>
  <si>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</si>
  <si>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</si>
  <si>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</si>
  <si>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</si>
  <si>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</si>
  <si>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</si>
  <si>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</si>
  <si>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</si>
  <si>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</si>
  <si>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</si>
  <si>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</si>
  <si>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</si>
  <si>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</si>
  <si>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</si>
  <si>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</si>
  <si>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</si>
  <si>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</si>
  <si>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</si>
  <si>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</si>
  <si>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</si>
  <si>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</si>
  <si>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</si>
  <si>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</si>
  <si>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</si>
  <si>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</si>
  <si>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</si>
  <si>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</si>
  <si>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</si>
  <si>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</si>
  <si>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</si>
  <si>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</si>
  <si>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</si>
  <si>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</si>
  <si>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</si>
  <si>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</si>
  <si>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</si>
  <si>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</si>
  <si>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</si>
  <si>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</si>
  <si>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</si>
  <si>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</si>
  <si>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</si>
  <si>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</si>
  <si>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</si>
  <si>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</si>
  <si>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</si>
  <si>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</si>
  <si>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</si>
  <si>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</si>
  <si>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</si>
  <si>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</si>
  <si>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</si>
  <si>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</si>
  <si>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</si>
  <si>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</si>
  <si>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</si>
  <si>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</si>
  <si>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</si>
  <si>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</si>
  <si>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</si>
  <si>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</si>
  <si>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</si>
  <si>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</si>
  <si>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</si>
  <si>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</si>
  <si>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</si>
  <si>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</si>
  <si>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</si>
  <si>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</si>
  <si>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</si>
  <si>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</si>
  <si>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</si>
  <si>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</si>
  <si>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</si>
  <si>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</si>
  <si>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</si>
  <si>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</si>
  <si>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</si>
  <si>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</si>
  <si>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</si>
  <si>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</si>
  <si>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</si>
  <si>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</si>
  <si>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</si>
  <si>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</si>
  <si>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</si>
  <si>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</si>
  <si>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</si>
  <si>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</si>
  <si>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</si>
  <si>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</si>
  <si>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</si>
  <si>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</si>
  <si>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</si>
  <si>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</si>
  <si>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</si>
  <si>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</si>
  <si>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</si>
  <si>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</si>
  <si>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</si>
  <si>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</si>
  <si>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</si>
  <si>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</si>
  <si>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</si>
  <si>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</si>
  <si>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</si>
  <si>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</si>
  <si>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</si>
  <si>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</si>
  <si>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</si>
  <si>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</si>
  <si>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</si>
  <si>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</si>
  <si>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</si>
  <si>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</si>
  <si>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</si>
  <si>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</si>
  <si>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</si>
  <si>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</si>
  <si>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</si>
  <si>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</si>
  <si>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</si>
  <si>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</si>
  <si>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</si>
  <si>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</si>
  <si>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</si>
  <si>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</si>
  <si>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</si>
  <si>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</si>
  <si>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</si>
  <si>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</si>
  <si>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</si>
  <si>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</si>
  <si>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</si>
  <si>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</si>
  <si>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</si>
  <si>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</si>
  <si>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</si>
  <si>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</si>
  <si>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</si>
  <si>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</si>
  <si>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</si>
  <si>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</si>
  <si>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</si>
  <si>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</si>
  <si>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</si>
  <si>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</si>
  <si>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</si>
  <si>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</si>
  <si>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</si>
  <si>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</si>
  <si>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</si>
  <si>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</si>
  <si>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</si>
  <si>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</si>
  <si>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</si>
  <si>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</si>
  <si>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</si>
  <si>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</si>
  <si>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</si>
  <si>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</si>
  <si>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</si>
  <si>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</si>
  <si>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</si>
  <si>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</si>
  <si>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</si>
  <si>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</si>
  <si>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</si>
  <si>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</si>
  <si>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</si>
  <si>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</si>
  <si>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</si>
  <si>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</si>
  <si>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</si>
  <si>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</si>
  <si>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</si>
  <si>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</si>
  <si>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</si>
  <si>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</si>
  <si>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</si>
  <si>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</si>
  <si>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</si>
  <si>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</si>
  <si>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</si>
  <si>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</si>
  <si>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</si>
  <si>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</si>
  <si>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</si>
  <si>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</si>
  <si>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</si>
  <si>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</si>
  <si>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</si>
  <si>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</si>
  <si>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</si>
  <si>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</si>
  <si>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</si>
  <si>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</si>
  <si>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</si>
  <si>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</si>
  <si>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</si>
  <si>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</si>
  <si>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</si>
  <si>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</si>
  <si>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</si>
  <si>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</si>
  <si>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</si>
  <si>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</si>
  <si>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</si>
  <si>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</si>
  <si>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</si>
  <si>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</si>
  <si>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</si>
  <si>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</si>
  <si>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</si>
  <si>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</si>
  <si>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</si>
  <si>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</si>
  <si>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</si>
  <si>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</si>
  <si>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</si>
  <si>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</si>
  <si>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</si>
  <si>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</si>
  <si>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</si>
  <si>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</si>
  <si>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</si>
  <si>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</si>
  <si>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</si>
  <si>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</si>
  <si>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</si>
  <si>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</si>
  <si>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</si>
  <si>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</si>
  <si>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</si>
  <si>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</si>
  <si>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</si>
  <si>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</si>
  <si>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</si>
  <si>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</si>
  <si>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</si>
  <si>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</si>
  <si>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</si>
  <si>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</si>
  <si>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</si>
  <si>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</si>
  <si>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</si>
  <si>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</si>
  <si>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</si>
  <si>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</si>
  <si>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</si>
  <si>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</si>
  <si>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</si>
  <si>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</si>
  <si>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</si>
  <si>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</si>
  <si>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</si>
  <si>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</si>
  <si>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</si>
  <si>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</si>
  <si>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</si>
  <si>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</si>
  <si>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</si>
  <si>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</si>
  <si>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</si>
  <si>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</si>
  <si>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</si>
  <si>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</si>
  <si>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</si>
  <si>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</si>
  <si>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</si>
  <si>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</si>
  <si>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</si>
  <si>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</si>
  <si>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</si>
  <si>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</si>
  <si>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</si>
  <si>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</si>
  <si>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</si>
  <si>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</si>
  <si>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</si>
  <si>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</si>
  <si>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</si>
  <si>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</si>
  <si>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</si>
  <si>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</si>
  <si>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</si>
  <si>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</si>
  <si>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</si>
  <si>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</si>
  <si>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</si>
  <si>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</si>
  <si>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</si>
  <si>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</si>
  <si>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</si>
  <si>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</si>
  <si>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</si>
  <si>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</si>
  <si>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</si>
  <si>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</si>
  <si>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</si>
  <si>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</si>
  <si>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</si>
  <si>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</si>
  <si>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</si>
  <si>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</si>
  <si>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</si>
  <si>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</si>
  <si>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</si>
  <si>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</si>
  <si>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</si>
  <si>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</si>
  <si>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</si>
  <si>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</si>
  <si>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</si>
  <si>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</si>
  <si>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</si>
  <si>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</si>
  <si>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</si>
  <si>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</si>
  <si>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</si>
  <si>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</si>
  <si>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</si>
  <si>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</si>
  <si>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</si>
  <si>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</si>
  <si>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</si>
  <si>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</si>
  <si>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</si>
  <si>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</si>
  <si>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</si>
  <si>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</si>
  <si>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</si>
  <si>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</si>
  <si>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</si>
  <si>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</si>
  <si>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</si>
  <si>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</si>
  <si>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</si>
  <si>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</si>
  <si>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</si>
  <si>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</si>
  <si>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</si>
  <si>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</si>
  <si>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</si>
  <si>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</si>
  <si>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</si>
  <si>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</si>
  <si>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</si>
  <si>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</si>
  <si>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</si>
  <si>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</si>
  <si>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</si>
  <si>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</si>
  <si>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</si>
  <si>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</si>
  <si>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</si>
  <si>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</si>
  <si>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</si>
  <si>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</si>
  <si>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</si>
  <si>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</si>
  <si>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</si>
  <si>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</si>
  <si>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</si>
  <si>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</si>
  <si>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</si>
  <si>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</si>
  <si>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</si>
  <si>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</si>
  <si>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</si>
  <si>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</si>
  <si>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</si>
  <si>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</si>
  <si>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</si>
  <si>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</si>
  <si>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</si>
  <si>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</si>
  <si>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</si>
  <si>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</si>
  <si>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</si>
  <si>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</si>
  <si>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</si>
  <si>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</si>
  <si>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</si>
  <si>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</si>
  <si>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</si>
  <si>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</si>
  <si>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</si>
  <si>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</si>
  <si>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</si>
  <si>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</si>
  <si>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</si>
  <si>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</si>
  <si>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</si>
  <si>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</si>
  <si>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</si>
  <si>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</si>
  <si>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</si>
  <si>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</si>
  <si>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</si>
  <si>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</si>
  <si>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</si>
  <si>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</si>
  <si>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</si>
  <si>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</si>
  <si>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</si>
  <si>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</si>
  <si>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</si>
  <si>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</si>
  <si>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</si>
  <si>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</si>
  <si>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</si>
  <si>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</si>
  <si>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</si>
  <si>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</si>
  <si>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</si>
  <si>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</si>
  <si>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</si>
  <si>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</si>
  <si>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</si>
  <si>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</si>
  <si>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</si>
  <si>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</si>
  <si>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</si>
  <si>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</si>
  <si>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</si>
  <si>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</si>
  <si>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</si>
  <si>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</si>
  <si>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</si>
  <si>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</si>
  <si>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</si>
  <si>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</si>
  <si>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</si>
  <si>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</si>
  <si>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</si>
  <si>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</si>
  <si>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</si>
  <si>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</si>
  <si>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</si>
  <si>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</si>
  <si>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</si>
  <si>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</si>
  <si>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</si>
  <si>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</si>
  <si>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</si>
  <si>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</si>
  <si>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</si>
  <si>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</si>
  <si>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</si>
  <si>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</si>
  <si>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</si>
  <si>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</si>
  <si>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</si>
  <si>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</si>
  <si>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</si>
  <si>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</si>
  <si>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</si>
  <si>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</si>
  <si>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</si>
  <si>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</si>
  <si>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</si>
  <si>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</si>
  <si>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</si>
  <si>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</si>
  <si>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</si>
  <si>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</si>
  <si>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</si>
  <si>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</si>
  <si>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</si>
  <si>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</si>
  <si>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</si>
  <si>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</si>
  <si>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</si>
  <si>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</si>
  <si>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</si>
  <si>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</si>
  <si>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</si>
  <si>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</si>
  <si>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</si>
  <si>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</si>
  <si>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</si>
  <si>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</si>
  <si>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</si>
  <si>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</si>
  <si>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</si>
  <si>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</si>
  <si>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</si>
  <si>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</si>
  <si>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</si>
  <si>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</si>
  <si>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</si>
  <si>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</si>
  <si>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</si>
  <si>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</si>
  <si>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</si>
  <si>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</si>
  <si>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</si>
  <si>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</si>
  <si>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</si>
  <si>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</si>
  <si>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</si>
  <si>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</si>
  <si>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</si>
  <si>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</si>
  <si>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</si>
  <si>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</si>
  <si>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</si>
  <si>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</si>
  <si>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</si>
  <si>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</si>
  <si>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</si>
  <si>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</si>
  <si>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</si>
  <si>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</si>
  <si>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</si>
  <si>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</si>
  <si>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</si>
  <si>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</si>
  <si>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</si>
  <si>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</si>
  <si>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</si>
  <si>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</si>
  <si>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</si>
  <si>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</si>
  <si>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</si>
  <si>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</si>
  <si>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</si>
  <si>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</si>
  <si>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</si>
  <si>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</si>
  <si>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</si>
  <si>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</si>
  <si>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</si>
  <si>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</si>
  <si>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</si>
  <si>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</si>
  <si>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</si>
  <si>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</si>
  <si>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</si>
  <si>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</si>
  <si>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</si>
  <si>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</si>
  <si>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</si>
  <si>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</si>
  <si>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</si>
  <si>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</si>
  <si>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</si>
  <si>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</si>
  <si>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</si>
  <si>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</si>
  <si>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</si>
  <si>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</si>
  <si>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</si>
  <si>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</si>
  <si>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</si>
  <si>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</si>
  <si>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</si>
  <si>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</si>
  <si>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</si>
  <si>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</si>
  <si>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</si>
  <si>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</si>
  <si>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</si>
  <si>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</si>
  <si>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</si>
  <si>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</si>
  <si>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</si>
  <si>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</si>
  <si>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</si>
  <si>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</si>
  <si>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</si>
  <si>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</si>
  <si>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</si>
  <si>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</si>
  <si>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</si>
  <si>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</si>
  <si>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</si>
  <si>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</si>
  <si>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</si>
  <si>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</si>
  <si>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</si>
  <si>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</si>
  <si>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</si>
  <si>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</si>
  <si>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</si>
  <si>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</si>
  <si>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</si>
  <si>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</si>
  <si>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</si>
  <si>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</si>
  <si>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</si>
  <si>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</si>
  <si>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</si>
  <si>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</si>
  <si>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</si>
  <si>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</si>
  <si>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</si>
  <si>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</si>
  <si>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</si>
  <si>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</si>
  <si>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</si>
  <si>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</si>
  <si>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</si>
  <si>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</si>
  <si>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</si>
  <si>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</si>
  <si>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</si>
  <si>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</si>
  <si>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</si>
  <si>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</si>
  <si>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</si>
  <si>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</si>
  <si>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</si>
  <si>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</si>
  <si>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</si>
  <si>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</si>
  <si>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</si>
  <si>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</si>
  <si>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</si>
  <si>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</si>
  <si>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</si>
  <si>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</si>
  <si>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</si>
  <si>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</si>
  <si>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</si>
  <si>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</si>
  <si>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</si>
  <si>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</si>
  <si>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</si>
  <si>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</si>
  <si>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</si>
  <si>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</si>
  <si>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</si>
  <si>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</si>
  <si>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</si>
  <si>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</si>
  <si>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</si>
  <si>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</si>
  <si>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</si>
  <si>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</si>
  <si>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</si>
  <si>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</si>
  <si>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</si>
  <si>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</si>
  <si>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</si>
  <si>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</si>
  <si>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</si>
  <si>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</si>
  <si>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</si>
  <si>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</si>
  <si>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</si>
  <si>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</si>
  <si>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</si>
  <si>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</si>
  <si>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</si>
  <si>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</si>
  <si>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</si>
  <si>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</si>
  <si>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</si>
  <si>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</si>
  <si>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</si>
  <si>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</si>
  <si>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</si>
  <si>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</si>
  <si>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</si>
  <si>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</si>
  <si>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</si>
  <si>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</si>
  <si>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</si>
  <si>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</si>
  <si>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</si>
  <si>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</si>
  <si>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</si>
  <si>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</si>
  <si>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</si>
  <si>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</si>
  <si>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</si>
  <si>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</si>
  <si>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</si>
  <si>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</si>
  <si>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</si>
  <si>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</si>
  <si>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</si>
  <si>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</si>
  <si>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</si>
  <si>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</si>
  <si>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</si>
  <si>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</si>
  <si>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</si>
  <si>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</si>
  <si>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</si>
  <si>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</si>
  <si>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</si>
  <si>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</si>
  <si>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</si>
  <si>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</si>
  <si>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</si>
  <si>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</si>
  <si>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</si>
  <si>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</si>
  <si>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</si>
  <si>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</si>
  <si>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</si>
  <si>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</si>
  <si>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</si>
  <si>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</si>
  <si>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</si>
  <si>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</si>
  <si>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</si>
  <si>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</si>
  <si>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</si>
  <si>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</si>
  <si>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</si>
  <si>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</si>
  <si>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</si>
  <si>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</si>
  <si>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</si>
  <si>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</si>
  <si>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</si>
  <si>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</si>
  <si>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</si>
  <si>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</si>
  <si>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</si>
  <si>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</si>
  <si>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</si>
  <si>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</si>
  <si>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</si>
  <si>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</si>
  <si>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</si>
  <si>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</si>
  <si>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</si>
  <si>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</si>
  <si>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</si>
  <si>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</si>
  <si>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</si>
  <si>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</si>
  <si>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</si>
  <si>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</si>
  <si>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</si>
  <si>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</si>
  <si>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</si>
  <si>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</si>
  <si>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</si>
  <si>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</si>
  <si>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</si>
  <si>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</si>
  <si>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</si>
  <si>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</si>
  <si>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</si>
  <si>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</si>
  <si>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</si>
  <si>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</si>
  <si>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</si>
  <si>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</si>
  <si>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</si>
  <si>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</si>
  <si>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</si>
  <si>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</si>
  <si>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</si>
  <si>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</si>
  <si>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</si>
  <si>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</si>
  <si>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</si>
  <si>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</si>
  <si>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</si>
  <si>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</si>
  <si>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</si>
  <si>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</si>
  <si>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</si>
  <si>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</si>
  <si>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</si>
  <si>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</si>
  <si>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</si>
  <si>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</si>
  <si>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</si>
  <si>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</si>
  <si>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</si>
  <si>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</si>
  <si>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</si>
  <si>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</si>
  <si>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</si>
  <si>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</si>
  <si>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</si>
  <si>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</si>
  <si>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</si>
  <si>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</si>
  <si>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</si>
  <si>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</si>
  <si>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</si>
  <si>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</si>
  <si>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</si>
  <si>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</si>
  <si>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</si>
  <si>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</si>
  <si>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</si>
  <si>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</si>
  <si>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</si>
  <si>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</si>
  <si>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</si>
  <si>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</si>
  <si>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</si>
  <si>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</si>
  <si>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</si>
  <si>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</si>
  <si>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</si>
  <si>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</si>
  <si>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</si>
  <si>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</si>
  <si>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</si>
  <si>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</si>
  <si>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</si>
  <si>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</si>
  <si>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</si>
  <si>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</si>
  <si>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</si>
  <si>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</si>
  <si>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</si>
  <si>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</si>
  <si>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</si>
  <si>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</si>
  <si>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</si>
  <si>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</si>
  <si>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</si>
  <si>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</si>
  <si>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</si>
  <si>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</si>
  <si>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</si>
  <si>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</si>
  <si>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</si>
  <si>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</si>
  <si>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</si>
  <si>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</si>
  <si>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</si>
  <si>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</si>
  <si>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</si>
  <si>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</si>
  <si>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</si>
  <si>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</si>
  <si>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</si>
  <si>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</si>
  <si>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</si>
  <si>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</si>
  <si>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</si>
  <si>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</si>
  <si>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</si>
  <si>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</si>
  <si>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</si>
  <si>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</si>
  <si>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</si>
  <si>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</si>
  <si>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</si>
  <si>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</si>
  <si>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</si>
  <si>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</si>
  <si>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</si>
  <si>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</si>
  <si>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</si>
  <si>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</si>
  <si>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</si>
  <si>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</si>
  <si>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</si>
  <si>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</si>
  <si>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</si>
  <si>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</si>
  <si>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</si>
  <si>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</si>
  <si>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</si>
  <si>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</si>
  <si>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</si>
  <si>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</si>
  <si>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</si>
  <si>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</si>
  <si>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</si>
  <si>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</si>
  <si>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</si>
  <si>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</si>
  <si>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</si>
  <si>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</si>
  <si>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</si>
  <si>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</si>
  <si>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</si>
  <si>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</si>
  <si>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</si>
  <si>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</si>
  <si>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</si>
  <si>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</si>
  <si>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</si>
  <si>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</si>
  <si>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</si>
  <si>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</si>
  <si>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</si>
  <si>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</si>
  <si>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</si>
  <si>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</si>
  <si>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</si>
  <si>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</si>
  <si>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</si>
  <si>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</si>
  <si>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</si>
  <si>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</si>
  <si>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</si>
  <si>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</si>
  <si>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</si>
  <si>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</si>
  <si>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</si>
  <si>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</si>
  <si>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</si>
  <si>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</si>
  <si>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</si>
  <si>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</si>
  <si>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</si>
  <si>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</si>
  <si>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</si>
  <si>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</si>
  <si>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</si>
  <si>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</si>
  <si>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</si>
  <si>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</si>
  <si>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</si>
  <si>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</si>
  <si>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</si>
  <si>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</si>
  <si>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</si>
  <si>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</si>
  <si>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</si>
  <si>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</si>
  <si>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</si>
  <si>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</si>
  <si>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</si>
  <si>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</si>
  <si>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</si>
  <si>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</si>
  <si>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</si>
  <si>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</si>
  <si>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</si>
  <si>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</si>
  <si>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</si>
  <si>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</si>
  <si>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</si>
  <si>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</si>
  <si>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</si>
  <si>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</si>
  <si>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</si>
  <si>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</si>
  <si>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</si>
  <si>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</si>
  <si>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</si>
  <si>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</si>
  <si>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</si>
  <si>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</si>
  <si>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</si>
  <si>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</si>
  <si>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</si>
  <si>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</si>
  <si>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</si>
  <si>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</si>
  <si>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</si>
  <si>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</si>
  <si>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</si>
  <si>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</si>
  <si>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</si>
  <si>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</si>
  <si>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</si>
  <si>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</si>
  <si>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</si>
  <si>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</si>
  <si>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</si>
  <si>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</si>
  <si>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</si>
  <si>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</si>
  <si>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</si>
  <si>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</si>
  <si>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</si>
  <si>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</si>
  <si>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</si>
  <si>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</si>
  <si>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</si>
  <si>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</si>
  <si>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</si>
  <si>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</si>
  <si>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</si>
  <si>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</si>
  <si>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</si>
  <si>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</si>
  <si>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</si>
  <si>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</si>
  <si>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</si>
  <si>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</si>
  <si>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</si>
  <si>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</si>
  <si>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</si>
  <si>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</si>
  <si>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</si>
  <si>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</si>
  <si>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</si>
  <si>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</si>
  <si>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</si>
  <si>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</si>
  <si>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</si>
  <si>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</si>
  <si>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</si>
  <si>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</si>
  <si>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</si>
  <si>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</si>
  <si>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</si>
  <si>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</si>
  <si>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</si>
  <si>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</si>
  <si>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</si>
  <si>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</si>
  <si>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</si>
  <si>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</si>
  <si>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</si>
  <si>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</si>
  <si>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</si>
  <si>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</si>
  <si>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</si>
  <si>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</si>
  <si>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</si>
  <si>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</si>
  <si>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</si>
  <si>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</si>
  <si>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</si>
  <si>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</si>
  <si>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</si>
  <si>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</si>
  <si>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</si>
  <si>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</si>
  <si>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</si>
  <si>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</si>
  <si>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</si>
  <si>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</si>
  <si>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</si>
  <si>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</si>
  <si>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</si>
  <si>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</si>
  <si>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</si>
  <si>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</si>
  <si>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</si>
  <si>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</si>
  <si>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</si>
  <si>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</si>
  <si>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</si>
  <si>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</si>
  <si>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</si>
  <si>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</si>
  <si>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</si>
  <si>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</si>
  <si>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</si>
  <si>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</si>
  <si>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</si>
  <si>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</si>
  <si>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</si>
  <si>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</si>
  <si>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</si>
  <si>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</si>
  <si>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</si>
  <si>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</si>
  <si>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</si>
  <si>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</si>
  <si>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</si>
  <si>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</si>
  <si>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</si>
  <si>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</si>
  <si>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</si>
  <si>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</si>
  <si>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</si>
  <si>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</si>
  <si>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</si>
  <si>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</si>
  <si>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</si>
  <si>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</si>
  <si>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</si>
  <si>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</si>
  <si>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</si>
  <si>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</si>
  <si>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</si>
  <si>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</si>
  <si>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</si>
  <si>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</si>
  <si>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</si>
  <si>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</si>
  <si>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</si>
  <si>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</si>
  <si>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</si>
  <si>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</si>
  <si>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</si>
  <si>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</si>
  <si>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</si>
  <si>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</si>
  <si>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</si>
  <si>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</si>
  <si>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</si>
  <si>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</si>
  <si>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</si>
  <si>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</si>
  <si>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</si>
  <si>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</si>
  <si>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</si>
  <si>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</si>
  <si>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</si>
  <si>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</si>
  <si>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</si>
  <si>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</si>
  <si>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</si>
  <si>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</si>
  <si>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</si>
  <si>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</si>
  <si>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</si>
  <si>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</si>
  <si>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</si>
  <si>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</si>
  <si>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</si>
  <si>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</si>
  <si>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</si>
  <si>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</si>
  <si>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</si>
  <si>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</si>
  <si>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</si>
  <si>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</si>
  <si>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</si>
  <si>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</si>
  <si>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</si>
  <si>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</si>
  <si>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</si>
  <si>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</si>
  <si>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</si>
  <si>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</si>
  <si>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</si>
  <si>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</si>
  <si>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</si>
  <si>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</si>
  <si>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</si>
  <si>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</si>
  <si>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</si>
  <si>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</si>
  <si>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</si>
  <si>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</si>
  <si>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</si>
  <si>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</si>
  <si>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</si>
  <si>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</si>
  <si>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</si>
  <si>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</si>
  <si>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</si>
  <si>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</si>
  <si>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</si>
  <si>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</si>
  <si>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</si>
  <si>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</si>
  <si>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</si>
  <si>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</si>
  <si>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</si>
  <si>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</si>
  <si>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</si>
  <si>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</si>
  <si>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</si>
  <si>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</si>
  <si>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</si>
  <si>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</si>
  <si>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</si>
  <si>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</si>
  <si>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</si>
  <si>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</si>
  <si>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</si>
  <si>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</si>
  <si>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</si>
  <si>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</si>
  <si>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</si>
  <si>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</si>
  <si>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</si>
  <si>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</si>
  <si>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</si>
  <si>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</si>
  <si>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</si>
  <si>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</si>
  <si>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</si>
  <si>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</si>
  <si>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</si>
  <si>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</si>
  <si>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</si>
  <si>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</si>
  <si>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</si>
  <si>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</si>
  <si>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</si>
  <si>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</si>
  <si>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</si>
  <si>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</si>
  <si>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</si>
  <si>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</si>
  <si>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</si>
  <si>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</si>
  <si>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</si>
  <si>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</si>
  <si>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</si>
  <si>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</si>
  <si>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</si>
  <si>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</si>
  <si>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</si>
  <si>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</si>
  <si>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</si>
  <si>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</si>
  <si>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</si>
  <si>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</si>
  <si>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</si>
  <si>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</si>
  <si>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</si>
  <si>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</si>
  <si>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</si>
  <si>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</si>
  <si>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</si>
  <si>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</si>
  <si>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</si>
  <si>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</si>
  <si>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</si>
  <si>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</si>
  <si>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</si>
  <si>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</si>
  <si>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</si>
  <si>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</si>
  <si>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</si>
  <si>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</si>
  <si>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</si>
  <si>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</si>
  <si>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</si>
  <si>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</si>
  <si>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</si>
  <si>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</si>
  <si>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</si>
  <si>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</si>
  <si>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</si>
  <si>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</si>
  <si>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</si>
  <si>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</si>
  <si>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</si>
  <si>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</si>
  <si>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</si>
  <si>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</si>
  <si>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</si>
  <si>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</si>
  <si>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</si>
  <si>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</si>
  <si>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</si>
  <si>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</si>
  <si>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</si>
  <si>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</si>
  <si>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</si>
  <si>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</si>
  <si>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</si>
  <si>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</si>
  <si>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</si>
  <si>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</si>
  <si>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</si>
  <si>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</si>
  <si>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</si>
  <si>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</si>
  <si>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</si>
  <si>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</si>
  <si>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</si>
  <si>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</si>
  <si>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</si>
  <si>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</si>
  <si>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</si>
  <si>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</si>
  <si>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</si>
  <si>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</si>
  <si>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</si>
  <si>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</si>
  <si>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</si>
  <si>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</si>
  <si>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</si>
  <si>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</si>
  <si>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</si>
  <si>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</si>
  <si>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</si>
  <si>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</si>
  <si>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</si>
  <si>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</si>
  <si>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</si>
  <si>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</si>
  <si>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</si>
  <si>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</si>
  <si>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</si>
  <si>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</si>
  <si>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</si>
  <si>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</si>
  <si>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</si>
  <si>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</si>
  <si>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</si>
  <si>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</si>
  <si>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</si>
  <si>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</si>
  <si>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</si>
  <si>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</si>
  <si>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</si>
  <si>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</si>
  <si>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</si>
  <si>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</si>
  <si>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</si>
  <si>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</si>
  <si>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</si>
  <si>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</si>
  <si>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</si>
  <si>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</si>
  <si>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</si>
  <si>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</si>
  <si>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</si>
  <si>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</si>
  <si>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</si>
  <si>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</si>
  <si>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</si>
  <si>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</si>
  <si>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</si>
  <si>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</si>
  <si>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</si>
  <si>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</si>
  <si>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</si>
  <si>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</si>
  <si>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</si>
  <si>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</si>
  <si>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</si>
  <si>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</si>
  <si>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</si>
  <si>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</si>
  <si>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</si>
  <si>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</si>
  <si>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</si>
  <si>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</si>
  <si>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</si>
  <si>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</si>
  <si>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</si>
  <si>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</si>
  <si>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</si>
  <si>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</si>
  <si>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</si>
  <si>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</si>
  <si>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</si>
  <si>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</si>
  <si>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</si>
  <si>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</si>
  <si>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</si>
  <si>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</si>
  <si>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</si>
  <si>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</si>
  <si>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</si>
  <si>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</si>
  <si>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</si>
  <si>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</si>
  <si>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</si>
  <si>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</si>
  <si>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</si>
  <si>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</si>
  <si>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</si>
  <si>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</si>
  <si>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</si>
  <si>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</si>
  <si>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</si>
  <si>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</si>
  <si>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</si>
  <si>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</si>
  <si>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</si>
  <si>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</si>
  <si>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</si>
  <si>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</si>
  <si>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</si>
  <si>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</si>
  <si>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</si>
  <si>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</si>
  <si>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</si>
  <si>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</si>
  <si>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</si>
  <si>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</si>
  <si>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</si>
  <si>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</si>
  <si>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</si>
  <si>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</si>
  <si>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</si>
  <si>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</si>
  <si>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</si>
  <si>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</si>
  <si>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</si>
  <si>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</si>
  <si>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</si>
  <si>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</si>
  <si>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</si>
  <si>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</si>
  <si>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</si>
  <si>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</si>
  <si>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</si>
  <si>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</si>
  <si>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</si>
  <si>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</si>
  <si>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</si>
  <si>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</si>
  <si>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</si>
  <si>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</si>
  <si>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</si>
  <si>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</si>
  <si>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</si>
  <si>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</si>
  <si>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</si>
  <si>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</si>
  <si>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</si>
  <si>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</si>
  <si>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</si>
  <si>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</si>
  <si>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</si>
  <si>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</si>
  <si>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</si>
  <si>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</si>
  <si>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</si>
  <si>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</si>
  <si>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</si>
  <si>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</si>
  <si>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</si>
  <si>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</si>
  <si>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</si>
  <si>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</si>
  <si>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</si>
  <si>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</si>
  <si>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</si>
  <si>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</si>
  <si>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</si>
  <si>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</si>
  <si>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</si>
  <si>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</si>
  <si>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</si>
  <si>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</si>
  <si>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</si>
  <si>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</si>
  <si>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</si>
  <si>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</si>
  <si>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</si>
  <si>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</si>
  <si>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</si>
  <si>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</si>
  <si>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</si>
  <si>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</si>
  <si>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</si>
  <si>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</si>
  <si>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</si>
  <si>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</si>
  <si>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</si>
  <si>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</si>
  <si>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</si>
  <si>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</si>
  <si>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</si>
  <si>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</si>
  <si>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</si>
  <si>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</si>
  <si>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</si>
  <si>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</si>
  <si>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</si>
  <si>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</si>
  <si>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</si>
  <si>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</si>
  <si>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</si>
  <si>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</si>
  <si>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</si>
  <si>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</si>
  <si>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</si>
  <si>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</si>
  <si>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</si>
  <si>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</si>
  <si>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</si>
  <si>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</si>
  <si>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</si>
  <si>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</si>
  <si>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</si>
  <si>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</si>
  <si>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</si>
  <si>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</si>
  <si>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</si>
  <si>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</si>
  <si>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</si>
  <si>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</si>
  <si>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</si>
  <si>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</si>
  <si>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</si>
  <si>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</si>
  <si>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</si>
  <si>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</si>
  <si>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</si>
  <si>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</si>
  <si>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</si>
  <si>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</si>
  <si>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</si>
  <si>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</si>
  <si>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</si>
  <si>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</si>
  <si>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</si>
  <si>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</si>
  <si>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</si>
  <si>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</si>
  <si>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</si>
  <si>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</si>
  <si>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</si>
  <si>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</si>
  <si>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</si>
  <si>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</si>
  <si>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</si>
  <si>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</si>
  <si>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</si>
  <si>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</si>
  <si>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</si>
  <si>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</si>
  <si>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</si>
  <si>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</si>
  <si>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</si>
  <si>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</si>
  <si>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</si>
  <si>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</si>
  <si>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</si>
  <si>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</si>
  <si>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</si>
  <si>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</si>
  <si>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</si>
  <si>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</si>
  <si>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</si>
  <si>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</si>
  <si>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</si>
  <si>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</si>
  <si>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</si>
  <si>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</si>
  <si>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</si>
  <si>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</si>
  <si>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</si>
  <si>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</si>
  <si>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</si>
  <si>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</si>
  <si>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</si>
  <si>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</si>
  <si>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</si>
  <si>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</si>
  <si>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</si>
  <si>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</si>
  <si>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</si>
  <si>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</si>
  <si>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</si>
  <si>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</si>
  <si>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</si>
  <si>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</si>
  <si>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</si>
  <si>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</si>
  <si>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</si>
  <si>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</si>
  <si>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</si>
  <si>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</si>
  <si>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</si>
  <si>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</si>
  <si>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</si>
  <si>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</si>
  <si>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</si>
  <si>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</si>
  <si>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</si>
  <si>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</si>
  <si>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</si>
  <si>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</si>
  <si>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</si>
  <si>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</si>
  <si>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</si>
  <si>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</si>
  <si>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</si>
  <si>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</si>
  <si>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</si>
  <si>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</si>
  <si>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</si>
  <si>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</si>
  <si>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</si>
  <si>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</si>
  <si>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</si>
  <si>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</si>
  <si>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</si>
  <si>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</si>
  <si>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</si>
  <si>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</si>
  <si>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</si>
  <si>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</si>
  <si>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</si>
  <si>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</si>
  <si>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</si>
  <si>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</si>
  <si>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</si>
  <si>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</si>
  <si>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</si>
  <si>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</si>
  <si>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</si>
  <si>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</si>
  <si>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</si>
  <si>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</si>
  <si>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</si>
  <si>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</si>
  <si>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</si>
  <si>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</si>
  <si>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</si>
  <si>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</si>
  <si>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</si>
  <si>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</si>
  <si>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</si>
  <si>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</si>
  <si>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</si>
  <si>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</si>
  <si>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</si>
  <si>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</si>
  <si>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</si>
  <si>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</si>
  <si>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</si>
  <si>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</si>
  <si>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</si>
  <si>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</si>
  <si>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</si>
  <si>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</si>
  <si>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</si>
  <si>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</si>
  <si>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</si>
  <si>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</si>
  <si>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</si>
  <si>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</si>
  <si>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</si>
  <si>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</si>
  <si>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</si>
  <si>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</si>
  <si>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</si>
  <si>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</si>
  <si>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</si>
  <si>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</si>
  <si>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</si>
  <si>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</si>
  <si>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</si>
  <si>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</si>
  <si>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</si>
  <si>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</si>
  <si>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</si>
  <si>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</si>
  <si>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</si>
  <si>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</si>
  <si>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</si>
  <si>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</si>
  <si>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</si>
  <si>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</si>
  <si>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</si>
  <si>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</si>
  <si>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</si>
  <si>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</si>
  <si>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</si>
  <si>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</si>
  <si>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</si>
  <si>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</si>
  <si>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</si>
  <si>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</si>
  <si>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</si>
  <si>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</si>
  <si>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</si>
  <si>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</si>
  <si>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</si>
  <si>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</si>
  <si>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</si>
  <si>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</si>
  <si>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</si>
  <si>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</si>
  <si>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</si>
  <si>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</si>
  <si>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</si>
  <si>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</si>
  <si>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</si>
  <si>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</si>
  <si>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</si>
  <si>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</si>
  <si>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</si>
  <si>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</si>
  <si>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</si>
  <si>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</si>
  <si>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</si>
  <si>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</si>
  <si>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</si>
  <si>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</si>
  <si>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</si>
  <si>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</si>
  <si>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</si>
  <si>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</si>
  <si>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</si>
  <si>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</si>
  <si>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</si>
  <si>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</si>
  <si>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</si>
  <si>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</si>
  <si>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</si>
  <si>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</si>
  <si>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</si>
  <si>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</si>
  <si>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</si>
  <si>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</si>
  <si>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</si>
  <si>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</si>
  <si>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</si>
  <si>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</si>
  <si>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</si>
  <si>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</si>
  <si>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</si>
  <si>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</si>
  <si>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</si>
  <si>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</si>
  <si>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</si>
  <si>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</si>
  <si>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</si>
  <si>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</si>
  <si>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</si>
  <si>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</si>
  <si>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</si>
  <si>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</si>
  <si>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</si>
  <si>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</si>
  <si>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</si>
  <si>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</si>
  <si>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</si>
  <si>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</si>
  <si>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</si>
  <si>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</si>
  <si>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</si>
  <si>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</si>
  <si>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</si>
  <si>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</si>
  <si>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</si>
  <si>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</si>
  <si>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</si>
  <si>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</si>
  <si>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</si>
  <si>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</si>
  <si>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</si>
  <si>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</si>
  <si>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</si>
  <si>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</si>
  <si>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</si>
  <si>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</si>
  <si>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</si>
  <si>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</si>
  <si>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</si>
  <si>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</si>
  <si>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</si>
  <si>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</si>
  <si>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</si>
  <si>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</si>
  <si>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</si>
  <si>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</si>
  <si>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</si>
  <si>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</si>
  <si>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</si>
  <si>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</si>
  <si>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</si>
  <si>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</si>
  <si>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</si>
  <si>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</si>
  <si>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</si>
  <si>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</si>
  <si>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</si>
  <si>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</si>
  <si>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</si>
  <si>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</si>
  <si>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</si>
  <si>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</si>
  <si>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</si>
  <si>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</si>
  <si>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</si>
  <si>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</si>
  <si>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</si>
  <si>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</si>
  <si>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</si>
  <si>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</si>
  <si>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</si>
  <si>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</si>
  <si>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</si>
  <si>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</si>
  <si>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</si>
  <si>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</si>
  <si>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</si>
  <si>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</si>
  <si>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</si>
  <si>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</si>
  <si>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</si>
  <si>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</si>
  <si>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</si>
  <si>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</si>
  <si>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</si>
  <si>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</si>
  <si>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</si>
  <si>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</si>
  <si>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</si>
  <si>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</si>
  <si>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</si>
  <si>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</si>
  <si>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</si>
  <si>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</si>
  <si>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</si>
  <si>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</si>
  <si>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</si>
  <si>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</si>
  <si>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</si>
  <si>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</si>
  <si>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</si>
  <si>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</si>
  <si>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</si>
  <si>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</si>
  <si>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</si>
  <si>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</si>
  <si>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</si>
  <si>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</si>
  <si>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</si>
  <si>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</si>
  <si>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</si>
  <si>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</si>
  <si>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</si>
  <si>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</si>
  <si>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</si>
  <si>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</si>
  <si>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</si>
  <si>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</si>
  <si>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</si>
  <si>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</si>
  <si>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</si>
  <si>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</si>
  <si>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</si>
  <si>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</si>
  <si>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</si>
  <si>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</si>
  <si>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</si>
  <si>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</si>
  <si>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</si>
  <si>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</si>
  <si>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</si>
  <si>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</si>
  <si>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</si>
  <si>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</si>
  <si>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</si>
  <si>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</si>
  <si>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</si>
  <si>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</si>
  <si>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</si>
  <si>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</si>
  <si>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</si>
  <si>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</si>
  <si>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</si>
  <si>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</si>
  <si>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</si>
  <si>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</si>
  <si>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</si>
  <si>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</si>
  <si>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</si>
  <si>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</si>
  <si>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</si>
  <si>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</si>
  <si>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</si>
  <si>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</si>
  <si>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</si>
  <si>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</si>
  <si>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</si>
  <si>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</si>
  <si>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</si>
  <si>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</si>
  <si>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</si>
  <si>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</si>
  <si>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</si>
  <si>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</si>
  <si>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</si>
  <si>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</si>
  <si>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</si>
  <si>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</si>
  <si>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</si>
  <si>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</si>
  <si>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</si>
  <si>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</si>
  <si>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</si>
  <si>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</si>
  <si>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</si>
  <si>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</si>
  <si>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</si>
  <si>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</si>
  <si>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</si>
  <si>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</si>
  <si>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</si>
  <si>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</si>
  <si>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</si>
  <si>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</si>
  <si>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</si>
  <si>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</si>
  <si>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</si>
  <si>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</si>
  <si>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</si>
  <si>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</si>
  <si>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</si>
  <si>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</si>
  <si>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</si>
  <si>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</si>
  <si>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</si>
  <si>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</si>
  <si>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</si>
  <si>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</si>
  <si>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</si>
  <si>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</si>
  <si>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</si>
  <si>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</si>
  <si>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</si>
  <si>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</si>
  <si>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</si>
  <si>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</si>
  <si>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</si>
  <si>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</si>
  <si>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</si>
  <si>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</si>
  <si>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</si>
  <si>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</si>
  <si>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</si>
  <si>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</si>
  <si>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</si>
  <si>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</si>
  <si>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</si>
  <si>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</si>
  <si>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</si>
  <si>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</si>
  <si>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</si>
  <si>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</si>
  <si>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</si>
  <si>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</si>
  <si>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</si>
  <si>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</si>
  <si>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</si>
  <si>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</si>
  <si>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</si>
  <si>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</si>
  <si>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</si>
  <si>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</si>
  <si>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</si>
  <si>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</si>
  <si>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</si>
  <si>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</si>
  <si>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</si>
  <si>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</si>
  <si>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</si>
  <si>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</si>
  <si>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</si>
  <si>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</si>
  <si>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</si>
  <si>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</si>
  <si>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</si>
  <si>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</si>
  <si>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</si>
  <si>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</si>
  <si>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</si>
  <si>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</si>
  <si>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</si>
  <si>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</si>
  <si>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</si>
  <si>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</si>
  <si>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</si>
  <si>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</si>
  <si>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</si>
  <si>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</si>
  <si>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</si>
  <si>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</si>
  <si>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</si>
  <si>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</si>
  <si>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</si>
  <si>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</si>
  <si>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</si>
  <si>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</si>
  <si>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</si>
  <si>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</si>
  <si>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</si>
  <si>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</si>
  <si>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</si>
  <si>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</si>
  <si>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</si>
  <si>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</si>
  <si>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</si>
  <si>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</si>
  <si>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</si>
  <si>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</si>
  <si>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</si>
  <si>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</si>
  <si>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</si>
  <si>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</si>
  <si>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</si>
  <si>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</si>
  <si>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</si>
  <si>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</si>
  <si>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</si>
  <si>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</si>
  <si>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</si>
  <si>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</si>
  <si>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</si>
  <si>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</si>
  <si>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</si>
  <si>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</si>
  <si>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</si>
  <si>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</si>
  <si>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</si>
  <si>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</si>
  <si>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</si>
  <si>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</si>
  <si>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</si>
  <si>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</si>
  <si>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</si>
  <si>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</si>
  <si>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</si>
  <si>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</si>
  <si>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</si>
  <si>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</si>
  <si>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</si>
  <si>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</si>
  <si>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</si>
  <si>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</si>
  <si>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</si>
  <si>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</si>
  <si>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</si>
  <si>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</si>
  <si>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</si>
  <si>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</si>
  <si>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</si>
  <si>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</si>
  <si>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</si>
  <si>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</si>
  <si>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</si>
  <si>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</si>
  <si>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</si>
  <si>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</si>
  <si>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</si>
  <si>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</si>
  <si>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</si>
  <si>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</si>
  <si>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</si>
  <si>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</si>
  <si>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</si>
  <si>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</si>
  <si>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</si>
  <si>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</si>
  <si>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</si>
  <si>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</si>
  <si>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</si>
  <si>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</si>
  <si>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</si>
  <si>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</si>
  <si>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</si>
  <si>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</si>
  <si>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</si>
  <si>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</si>
  <si>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</si>
  <si>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</si>
  <si>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</si>
  <si>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</si>
  <si>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</si>
  <si>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</si>
  <si>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</si>
  <si>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</si>
  <si>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</si>
  <si>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</si>
  <si>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</si>
  <si>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</si>
  <si>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</si>
  <si>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</si>
  <si>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</si>
  <si>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</si>
  <si>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</si>
  <si>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</si>
  <si>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</si>
  <si>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</si>
  <si>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</si>
  <si>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</si>
  <si>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</si>
  <si>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</si>
  <si>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</si>
  <si>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</si>
  <si>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</si>
  <si>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</si>
  <si>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</si>
  <si>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</si>
  <si>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</si>
  <si>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</si>
  <si>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</si>
  <si>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</si>
  <si>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</si>
  <si>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</si>
  <si>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</si>
  <si>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</si>
  <si>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</si>
  <si>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</si>
  <si>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</si>
  <si>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</si>
  <si>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</si>
  <si>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</si>
  <si>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</si>
  <si>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</si>
  <si>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</si>
  <si>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</si>
  <si>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</si>
  <si>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</si>
  <si>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</si>
  <si>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</si>
  <si>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</si>
  <si>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</si>
  <si>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</si>
  <si>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</si>
  <si>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</si>
  <si>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</si>
  <si>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</si>
  <si>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</si>
  <si>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</si>
  <si>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</si>
  <si>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</si>
  <si>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</si>
  <si>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</si>
  <si>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</si>
  <si>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</si>
  <si>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</si>
  <si>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</si>
  <si>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</si>
  <si>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</si>
  <si>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</si>
  <si>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</si>
  <si>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</si>
  <si>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</si>
  <si>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</si>
  <si>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</si>
  <si>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</si>
  <si>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</si>
  <si>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</si>
  <si>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</si>
  <si>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</si>
  <si>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</si>
  <si>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</si>
  <si>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</si>
  <si>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</si>
  <si>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</si>
  <si>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</si>
  <si>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</si>
  <si>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</si>
  <si>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</si>
  <si>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</si>
  <si>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</si>
  <si>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</si>
  <si>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</si>
  <si>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</si>
  <si>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</si>
  <si>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</si>
  <si>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</si>
  <si>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</si>
  <si>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</si>
  <si>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</si>
  <si>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</si>
  <si>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</si>
  <si>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</si>
  <si>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</si>
  <si>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</si>
  <si>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</si>
  <si>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</si>
  <si>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</si>
  <si>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</si>
  <si>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</si>
  <si>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</si>
  <si>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</si>
  <si>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</si>
  <si>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</si>
  <si>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</si>
  <si>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</si>
  <si>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</si>
  <si>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</si>
  <si>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</si>
  <si>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</si>
  <si>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</si>
  <si>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</si>
  <si>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</si>
  <si>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</si>
  <si>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</si>
  <si>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</si>
  <si>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</si>
  <si>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</si>
  <si>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</si>
  <si>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</si>
  <si>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</si>
  <si>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</si>
  <si>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</si>
  <si>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</si>
  <si>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</si>
  <si>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</si>
  <si>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</si>
  <si>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</si>
  <si>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</si>
  <si>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</si>
  <si>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</si>
  <si>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</si>
  <si>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</si>
  <si>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</si>
  <si>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</si>
  <si>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</si>
  <si>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</si>
  <si>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</si>
  <si>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</si>
  <si>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</si>
  <si>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</si>
  <si>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</si>
  <si>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</si>
  <si>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</si>
  <si>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</si>
  <si>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</si>
  <si>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</si>
  <si>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</si>
  <si>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</si>
  <si>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</si>
  <si>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</si>
  <si>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</si>
  <si>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</si>
  <si>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</si>
  <si>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</si>
  <si>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</si>
  <si>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</si>
  <si>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</si>
  <si>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</si>
  <si>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</si>
  <si>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</si>
  <si>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</si>
  <si>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</si>
  <si>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</si>
  <si>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</si>
  <si>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</si>
  <si>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</si>
  <si>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</si>
  <si>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</si>
  <si>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</si>
  <si>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</si>
  <si>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</si>
  <si>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</si>
  <si>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</si>
  <si>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</si>
  <si>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</si>
  <si>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</si>
  <si>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</si>
  <si>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</si>
  <si>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</si>
  <si>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</si>
  <si>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</si>
  <si>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</si>
  <si>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</si>
  <si>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</si>
  <si>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</si>
  <si>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</si>
  <si>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</si>
  <si>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</si>
  <si>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</si>
  <si>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</si>
  <si>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</si>
  <si>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</si>
  <si>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</si>
  <si>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</si>
  <si>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</si>
  <si>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</si>
  <si>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</si>
  <si>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</si>
  <si>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</si>
  <si>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</si>
  <si>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</si>
  <si>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</si>
  <si>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</si>
  <si>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</si>
  <si>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</si>
  <si>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</si>
  <si>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</si>
  <si>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</si>
  <si>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</si>
  <si>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</si>
  <si>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</si>
  <si>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</si>
  <si>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</si>
  <si>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</si>
  <si>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</si>
  <si>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</si>
  <si>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</si>
  <si>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</si>
  <si>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</si>
  <si>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</si>
  <si>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</si>
  <si>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</si>
  <si>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</si>
  <si>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</si>
  <si>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</si>
  <si>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</si>
  <si>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</si>
  <si>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</si>
  <si>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</si>
  <si>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</si>
  <si>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</si>
  <si>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</si>
  <si>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</si>
  <si>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</si>
  <si>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</si>
  <si>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</si>
  <si>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</si>
  <si>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</si>
  <si>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</si>
  <si>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</si>
  <si>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</si>
  <si>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</si>
  <si>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</si>
  <si>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</si>
  <si>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</si>
  <si>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</si>
  <si>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</si>
  <si>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</si>
  <si>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</si>
  <si>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</si>
  <si>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</si>
  <si>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</si>
  <si>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</si>
  <si>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</si>
  <si>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</si>
  <si>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</si>
  <si>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</si>
  <si>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</si>
  <si>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</si>
  <si>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</si>
  <si>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</si>
  <si>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</si>
  <si>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</si>
  <si>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</si>
  <si>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</si>
  <si>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</si>
  <si>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</si>
  <si>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</si>
  <si>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</si>
  <si>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</si>
  <si>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</si>
  <si>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</si>
  <si>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</si>
  <si>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</si>
  <si>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</si>
  <si>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</si>
  <si>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</si>
  <si>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</si>
  <si>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</si>
  <si>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</si>
  <si>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</si>
  <si>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</si>
  <si>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</si>
  <si>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</si>
  <si>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</si>
  <si>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</si>
  <si>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</si>
  <si>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</si>
  <si>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</si>
  <si>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</si>
  <si>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</si>
  <si>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</si>
  <si>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</si>
  <si>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</si>
  <si>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</si>
  <si>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</si>
  <si>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</si>
  <si>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</si>
  <si>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</si>
  <si>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</si>
  <si>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</si>
  <si>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</si>
  <si>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</si>
  <si>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</si>
  <si>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</si>
  <si>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</si>
  <si>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</si>
  <si>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</si>
  <si>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</si>
  <si>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</si>
  <si>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</si>
  <si>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</si>
  <si>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</si>
  <si>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</si>
  <si>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</si>
  <si>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</si>
  <si>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</si>
  <si>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</si>
  <si>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</si>
  <si>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</si>
  <si>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</si>
  <si>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</si>
  <si>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</si>
  <si>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</si>
  <si>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</si>
  <si>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</si>
  <si>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</si>
  <si>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</si>
  <si>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</si>
  <si>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</si>
  <si>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</si>
  <si>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</si>
  <si>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</si>
  <si>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</si>
  <si>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</si>
  <si>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</si>
  <si>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</si>
  <si>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</si>
  <si>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</si>
  <si>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</si>
  <si>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</si>
  <si>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</si>
  <si>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</si>
  <si>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</si>
  <si>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</si>
  <si>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</si>
  <si>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</si>
  <si>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</si>
  <si>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</si>
  <si>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</si>
  <si>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</si>
  <si>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</si>
  <si>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</si>
  <si>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</si>
  <si>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</si>
  <si>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</si>
  <si>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</si>
  <si>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</si>
  <si>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</si>
  <si>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</si>
  <si>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</si>
  <si>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</si>
  <si>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</si>
  <si>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</si>
  <si>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</si>
  <si>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</si>
  <si>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</si>
  <si>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</si>
  <si>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</si>
  <si>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</si>
  <si>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</si>
  <si>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</si>
  <si>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</si>
  <si>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</si>
  <si>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</si>
  <si>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</si>
  <si>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</si>
  <si>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</si>
  <si>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</si>
  <si>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</si>
  <si>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</si>
  <si>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</si>
  <si>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</si>
  <si>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</si>
  <si>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</si>
  <si>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</si>
  <si>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</si>
  <si>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</si>
  <si>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</si>
  <si>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</si>
  <si>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</si>
  <si>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</si>
  <si>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</si>
  <si>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</si>
  <si>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</si>
  <si>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</si>
  <si>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</si>
  <si>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</si>
  <si>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</si>
  <si>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</si>
  <si>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</si>
  <si>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</si>
  <si>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</si>
  <si>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</si>
  <si>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</si>
  <si>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</si>
  <si>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</si>
  <si>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</si>
  <si>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</si>
  <si>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</si>
  <si>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</si>
  <si>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</si>
  <si>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</si>
  <si>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</si>
  <si>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</si>
  <si>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</si>
  <si>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</si>
  <si>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</si>
  <si>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</si>
  <si>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</si>
  <si>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</si>
  <si>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</si>
  <si>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</si>
  <si>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</si>
  <si>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</si>
  <si>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</si>
  <si>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</si>
  <si>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</si>
  <si>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</si>
  <si>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</si>
  <si>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</si>
  <si>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</si>
  <si>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</si>
  <si>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</si>
  <si>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</si>
  <si>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</si>
  <si>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</si>
  <si>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</si>
  <si>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</si>
  <si>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</si>
  <si>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</si>
  <si>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</si>
  <si>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</si>
  <si>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</si>
  <si>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</si>
  <si>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</si>
  <si>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</si>
  <si>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</si>
  <si>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</si>
  <si>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</si>
  <si>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</si>
  <si>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</si>
  <si>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</si>
  <si>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</si>
  <si>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</si>
  <si>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</si>
  <si>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</si>
  <si>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</si>
  <si>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</si>
  <si>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</si>
  <si>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</si>
  <si>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</si>
  <si>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</si>
  <si>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</si>
  <si>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</si>
  <si>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</si>
  <si>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</si>
  <si>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</si>
  <si>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</si>
  <si>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</si>
  <si>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</si>
  <si>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</si>
  <si>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</si>
  <si>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</si>
  <si>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</si>
  <si>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</si>
  <si>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</si>
  <si>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</si>
  <si>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</si>
  <si>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</si>
  <si>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</si>
  <si>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</si>
  <si>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</si>
  <si>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</si>
  <si>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</si>
  <si>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</si>
  <si>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</si>
  <si>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</si>
  <si>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</si>
  <si>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</si>
  <si>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</si>
  <si>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</si>
  <si>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</si>
  <si>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</si>
  <si>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</si>
  <si>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</si>
  <si>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</si>
  <si>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</si>
  <si>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</si>
  <si>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</si>
  <si>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</si>
  <si>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</si>
  <si>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</si>
  <si>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</si>
  <si>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</si>
  <si>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</si>
  <si>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</si>
  <si>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</si>
  <si>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</si>
  <si>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</si>
  <si>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</si>
  <si>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</si>
  <si>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</si>
  <si>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</si>
  <si>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</si>
  <si>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</si>
  <si>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</si>
  <si>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</si>
  <si>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</si>
  <si>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</si>
  <si>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</si>
  <si>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</si>
  <si>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</si>
  <si>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</si>
  <si>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</si>
  <si>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</si>
  <si>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</si>
  <si>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</si>
  <si>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</si>
  <si>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</si>
  <si>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</si>
  <si>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</si>
  <si>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</si>
  <si>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</si>
  <si>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</si>
  <si>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</si>
  <si>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</si>
  <si>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</si>
  <si>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</si>
  <si>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</si>
  <si>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</si>
  <si>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</si>
  <si>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</si>
  <si>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</si>
  <si>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</si>
  <si>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</si>
  <si>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</si>
  <si>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</si>
  <si>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</si>
  <si>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</si>
  <si>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</si>
  <si>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</si>
  <si>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</si>
  <si>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</si>
  <si>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</si>
  <si>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</si>
  <si>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</si>
  <si>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</si>
  <si>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</si>
  <si>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</si>
  <si>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</si>
  <si>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</si>
  <si>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</si>
  <si>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</si>
  <si>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</si>
  <si>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</si>
  <si>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</si>
  <si>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</si>
  <si>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</si>
  <si>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</si>
  <si>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</si>
  <si>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</si>
  <si>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</si>
  <si>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</si>
  <si>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</si>
  <si>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</si>
  <si>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</si>
  <si>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</si>
  <si>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</si>
  <si>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</si>
  <si>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</si>
  <si>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</si>
  <si>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</si>
  <si>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</si>
  <si>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</si>
  <si>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</si>
  <si>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</si>
  <si>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</si>
  <si>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</si>
  <si>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</si>
  <si>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</si>
  <si>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</si>
  <si>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</si>
  <si>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</si>
  <si>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</si>
  <si>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</si>
  <si>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</si>
  <si>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</si>
  <si>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</si>
  <si>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</si>
  <si>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</si>
  <si>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</si>
  <si>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</si>
  <si>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</si>
  <si>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</si>
  <si>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</si>
  <si>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</si>
  <si>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</si>
  <si>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</si>
  <si>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</si>
  <si>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</si>
  <si>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</si>
  <si>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</si>
  <si>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</si>
  <si>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</si>
  <si>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</si>
  <si>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</si>
  <si>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</si>
  <si>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</si>
  <si>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</si>
  <si>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</si>
  <si>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</si>
  <si>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</si>
  <si>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</si>
  <si>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</si>
  <si>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</si>
  <si>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</si>
  <si>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</si>
  <si>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</si>
  <si>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</si>
  <si>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</si>
  <si>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</si>
  <si>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</si>
  <si>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</si>
  <si>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</si>
  <si>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</si>
  <si>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</si>
  <si>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</si>
  <si>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</si>
  <si>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</si>
  <si>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</si>
  <si>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</si>
  <si>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</si>
  <si>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</si>
  <si>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</si>
  <si>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</si>
  <si>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</si>
  <si>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</si>
  <si>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</si>
  <si>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</si>
  <si>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</si>
  <si>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</si>
  <si>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</si>
  <si>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</si>
  <si>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</si>
  <si>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</si>
  <si>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</si>
  <si>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</si>
  <si>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</si>
  <si>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</si>
  <si>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</si>
  <si>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</si>
  <si>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</si>
  <si>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</si>
  <si>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</si>
  <si>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</si>
  <si>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</si>
  <si>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</si>
  <si>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</si>
  <si>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</si>
  <si>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</si>
  <si>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</si>
  <si>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</si>
  <si>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</si>
  <si>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</si>
  <si>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</si>
  <si>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</si>
  <si>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</si>
  <si>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</si>
  <si>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</si>
  <si>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</si>
  <si>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</si>
  <si>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</si>
  <si>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</si>
  <si>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</si>
  <si>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</si>
  <si>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</si>
  <si>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</si>
  <si>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</si>
  <si>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</si>
  <si>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</si>
  <si>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</si>
  <si>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</si>
  <si>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</si>
  <si>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</si>
  <si>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</si>
  <si>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</si>
  <si>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</si>
  <si>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</si>
  <si>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</si>
  <si>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</si>
  <si>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</si>
  <si>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</si>
  <si>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</si>
  <si>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</si>
  <si>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</si>
  <si>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</si>
  <si>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</si>
  <si>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</si>
  <si>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</si>
  <si>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</si>
  <si>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</si>
  <si>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</si>
  <si>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</si>
  <si>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</si>
  <si>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</si>
  <si>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</si>
  <si>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</si>
  <si>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</si>
  <si>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</si>
  <si>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</si>
  <si>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</si>
  <si>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</si>
  <si>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</si>
  <si>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</si>
  <si>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</si>
  <si>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</si>
  <si>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</si>
  <si>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</si>
  <si>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</si>
  <si>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</si>
  <si>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</si>
  <si>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</si>
  <si>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</si>
  <si>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</si>
  <si>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</si>
  <si>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</si>
  <si>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</si>
  <si>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</si>
  <si>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</si>
  <si>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</si>
  <si>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</si>
  <si>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</si>
  <si>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</si>
  <si>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</si>
  <si>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</si>
  <si>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</si>
  <si>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</si>
  <si>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</si>
  <si>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</si>
  <si>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</si>
  <si>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</si>
  <si>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</si>
  <si>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</si>
  <si>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</si>
  <si>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</si>
  <si>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</si>
  <si>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</si>
  <si>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</si>
  <si>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</si>
  <si>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</si>
  <si>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</si>
  <si>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</si>
  <si>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</si>
  <si>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</si>
  <si>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</si>
  <si>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</si>
  <si>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</si>
  <si>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</si>
  <si>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</si>
  <si>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</si>
  <si>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</si>
  <si>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</si>
  <si>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</si>
  <si>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</si>
  <si>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</si>
  <si>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</si>
  <si>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</si>
  <si>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</si>
  <si>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</si>
  <si>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</si>
  <si>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</si>
  <si>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</si>
  <si>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</si>
  <si>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</si>
  <si>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</si>
  <si>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</si>
  <si>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</si>
  <si>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</si>
  <si>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</si>
  <si>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</si>
  <si>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</si>
  <si>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</si>
  <si>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</si>
  <si>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</si>
  <si>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</si>
  <si>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</si>
  <si>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</si>
  <si>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</si>
  <si>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</si>
  <si>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</si>
  <si>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</si>
  <si>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</si>
  <si>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</si>
  <si>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</si>
  <si>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</si>
  <si>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</si>
  <si>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</si>
  <si>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</si>
  <si>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</si>
  <si>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</si>
  <si>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</si>
  <si>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</si>
  <si>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</si>
  <si>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</si>
  <si>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</si>
  <si>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</si>
  <si>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</si>
  <si>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</si>
  <si>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</si>
  <si>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</si>
  <si>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</si>
  <si>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</si>
  <si>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</si>
  <si>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</si>
  <si>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</si>
  <si>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</si>
  <si>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</si>
  <si>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</si>
  <si>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</si>
  <si>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</si>
  <si>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</si>
  <si>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</si>
  <si>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</si>
  <si>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</si>
  <si>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</si>
  <si>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</si>
  <si>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</si>
  <si>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</si>
  <si>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</si>
  <si>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</si>
  <si>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</si>
  <si>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</si>
  <si>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</si>
  <si>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</si>
  <si>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</si>
  <si>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</si>
  <si>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</si>
  <si>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</si>
  <si>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</si>
  <si>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</si>
  <si>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</si>
  <si>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</si>
  <si>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</si>
  <si>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</si>
  <si>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</si>
  <si>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</si>
  <si>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</si>
  <si>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</si>
  <si>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</si>
  <si>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</si>
  <si>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</si>
  <si>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</si>
  <si>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</si>
  <si>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</si>
  <si>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</si>
  <si>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</si>
  <si>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</si>
  <si>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</si>
  <si>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</si>
  <si>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</si>
  <si>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</si>
  <si>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</si>
  <si>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</si>
  <si>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</si>
  <si>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</si>
  <si>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</si>
  <si>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</si>
  <si>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</si>
  <si>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</si>
  <si>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</si>
  <si>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</si>
  <si>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</si>
  <si>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</si>
  <si>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</si>
  <si>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</si>
  <si>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</si>
  <si>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</si>
  <si>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</si>
  <si>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</si>
  <si>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</si>
  <si>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</si>
  <si>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</si>
  <si>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</si>
  <si>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</si>
  <si>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</si>
  <si>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</si>
  <si>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</si>
  <si>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</si>
  <si>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</si>
  <si>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</si>
  <si>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</si>
  <si>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</si>
  <si>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</si>
  <si>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</si>
  <si>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</si>
  <si>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</si>
  <si>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</si>
  <si>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</si>
  <si>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</si>
  <si>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</si>
  <si>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</si>
  <si>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</si>
  <si>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</si>
  <si>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</si>
  <si>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</si>
  <si>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</si>
  <si>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</si>
  <si>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</si>
  <si>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</si>
  <si>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</si>
  <si>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</si>
  <si>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</si>
  <si>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</si>
  <si>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</si>
  <si>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</si>
  <si>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</si>
  <si>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</si>
  <si>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</si>
  <si>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</si>
  <si>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</si>
  <si>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</si>
  <si>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</si>
  <si>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</si>
  <si>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</si>
  <si>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</si>
  <si>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</si>
  <si>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</si>
  <si>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</si>
  <si>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</si>
  <si>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</si>
  <si>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</si>
  <si>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</si>
  <si>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</si>
  <si>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</si>
  <si>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</si>
  <si>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</si>
  <si>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</si>
  <si>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</si>
  <si>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</si>
  <si>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</si>
  <si>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</si>
  <si>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</si>
  <si>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</si>
  <si>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</si>
  <si>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</si>
  <si>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</si>
  <si>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</si>
  <si>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</si>
  <si>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</si>
  <si>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</si>
  <si>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</si>
  <si>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</si>
  <si>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</si>
  <si>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</si>
  <si>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</si>
  <si>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</si>
  <si>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</si>
  <si>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</si>
  <si>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</si>
  <si>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</si>
  <si>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</si>
  <si>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</si>
  <si>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</si>
  <si>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</si>
  <si>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</si>
  <si>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</si>
  <si>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</si>
  <si>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</si>
  <si>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</si>
  <si>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</si>
  <si>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</si>
  <si>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</si>
  <si>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</si>
  <si>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</si>
  <si>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</si>
  <si>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</si>
  <si>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</si>
  <si>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</si>
  <si>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</si>
  <si>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</si>
  <si>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</si>
  <si>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</si>
  <si>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</si>
  <si>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</si>
  <si>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</si>
  <si>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</si>
  <si>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</si>
  <si>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</si>
  <si>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</si>
  <si>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</si>
  <si>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</si>
  <si>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</si>
  <si>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</si>
  <si>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</si>
  <si>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</si>
  <si>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</si>
  <si>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</si>
  <si>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</si>
  <si>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</si>
  <si>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</si>
  <si>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</si>
  <si>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</si>
  <si>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</si>
  <si>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</si>
  <si>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</si>
  <si>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</si>
  <si>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</si>
  <si>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</si>
  <si>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</si>
  <si>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</si>
  <si>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</si>
  <si>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</si>
  <si>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</si>
  <si>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</si>
  <si>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</si>
  <si>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</si>
  <si>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</si>
  <si>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</si>
  <si>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</si>
  <si>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</si>
  <si>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</si>
  <si>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</si>
  <si>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</si>
  <si>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</si>
  <si>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</si>
  <si>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</si>
  <si>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</si>
  <si>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</si>
  <si>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</si>
  <si>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</si>
  <si>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</si>
  <si>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</si>
  <si>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</si>
  <si>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</si>
  <si>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</si>
  <si>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</si>
  <si>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</si>
  <si>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</si>
  <si>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</si>
  <si>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</si>
  <si>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</si>
  <si>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</si>
  <si>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</si>
  <si>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</si>
  <si>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</si>
  <si>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</si>
  <si>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</si>
  <si>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</si>
  <si>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</si>
  <si>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</si>
  <si>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</si>
  <si>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</si>
  <si>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</si>
  <si>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</si>
  <si>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</si>
  <si>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</si>
  <si>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</si>
  <si>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</si>
  <si>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</si>
  <si>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</si>
  <si>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</si>
  <si>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</si>
  <si>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</si>
  <si>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</si>
  <si>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</si>
  <si>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</si>
  <si>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</si>
  <si>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</si>
  <si>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</si>
  <si>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</si>
  <si>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</si>
  <si>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</si>
  <si>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</si>
  <si>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</si>
  <si>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</si>
  <si>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</si>
  <si>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</si>
  <si>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</si>
  <si>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</si>
  <si>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</si>
  <si>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</si>
  <si>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</si>
  <si>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</si>
  <si>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</si>
  <si>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</si>
  <si>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</si>
  <si>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</si>
  <si>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</si>
  <si>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</si>
  <si>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</si>
  <si>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</si>
  <si>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</si>
  <si>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</si>
  <si>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</si>
  <si>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</si>
  <si>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</si>
  <si>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</si>
  <si>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</si>
  <si>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</si>
  <si>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</si>
  <si>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</si>
  <si>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</si>
  <si>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</si>
  <si>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</si>
  <si>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</si>
  <si>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</si>
  <si>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</si>
  <si>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</si>
  <si>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</si>
  <si>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</si>
  <si>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</si>
  <si>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</si>
  <si>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</si>
  <si>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</si>
  <si>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</si>
  <si>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</si>
  <si>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</si>
  <si>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</si>
  <si>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</si>
  <si>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</si>
  <si>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</si>
  <si>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</si>
  <si>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</si>
  <si>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</si>
  <si>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</si>
  <si>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</si>
  <si>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</si>
  <si>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</si>
  <si>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</si>
  <si>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</si>
  <si>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</si>
  <si>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</si>
  <si>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</si>
  <si>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</si>
  <si>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</si>
  <si>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</si>
  <si>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</si>
  <si>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</si>
  <si>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</si>
  <si>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</si>
  <si>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</si>
  <si>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</si>
  <si>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</si>
  <si>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</si>
  <si>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</si>
  <si>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</si>
  <si>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</si>
  <si>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</si>
  <si>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</si>
  <si>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</si>
  <si>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</si>
  <si>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</si>
  <si>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</si>
  <si>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</si>
  <si>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</si>
  <si>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</si>
  <si>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</si>
  <si>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</si>
  <si>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</si>
  <si>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</si>
  <si>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</si>
  <si>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</si>
  <si>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</si>
  <si>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</si>
  <si>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</si>
  <si>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</si>
  <si>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</si>
  <si>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</si>
  <si>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</si>
  <si>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</si>
  <si>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</si>
  <si>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</si>
  <si>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</si>
  <si>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</si>
  <si>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</si>
  <si>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</si>
  <si>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</si>
  <si>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</si>
  <si>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</si>
  <si>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</si>
  <si>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</si>
  <si>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</si>
  <si>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</si>
  <si>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</si>
  <si>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</si>
  <si>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</si>
  <si>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</si>
  <si>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</si>
  <si>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</si>
  <si>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</si>
  <si>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</si>
  <si>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</si>
  <si>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</si>
  <si>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</si>
  <si>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</si>
  <si>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</si>
  <si>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</si>
  <si>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</si>
  <si>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</si>
  <si>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</si>
  <si>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</si>
  <si>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</si>
  <si>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</si>
  <si>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</si>
  <si>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</si>
  <si>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</si>
  <si>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</si>
  <si>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</si>
  <si>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</si>
  <si>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</si>
  <si>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</si>
  <si>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</si>
  <si>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</si>
  <si>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</si>
  <si>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</si>
  <si>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</si>
  <si>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</si>
  <si>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</si>
  <si>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</si>
  <si>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</si>
  <si>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</si>
  <si>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</si>
  <si>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</si>
  <si>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</si>
  <si>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</si>
  <si>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</si>
  <si>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</si>
  <si>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</si>
  <si>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</si>
  <si>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</si>
  <si>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</si>
  <si>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</si>
  <si>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</si>
  <si>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</si>
  <si>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</si>
  <si>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</si>
  <si>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</si>
  <si>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</si>
  <si>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</si>
  <si>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</si>
  <si>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</si>
  <si>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</si>
  <si>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</si>
  <si>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</si>
  <si>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</si>
  <si>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</si>
  <si>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</si>
  <si>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</si>
  <si>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</si>
  <si>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</si>
  <si>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</si>
  <si>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</si>
  <si>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</si>
  <si>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</si>
  <si>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</si>
  <si>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</si>
  <si>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</si>
  <si>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</si>
  <si>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</si>
  <si>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</si>
  <si>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</si>
  <si>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</si>
  <si>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</si>
  <si>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</si>
  <si>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</si>
  <si>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</si>
  <si>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</si>
  <si>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</si>
  <si>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</si>
  <si>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</si>
  <si>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</si>
  <si>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</si>
  <si>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</si>
  <si>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</si>
  <si>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</si>
  <si>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</si>
  <si>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</si>
  <si>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</si>
  <si>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</si>
  <si>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</si>
  <si>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</si>
  <si>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</si>
  <si>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</si>
  <si>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</si>
  <si>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</si>
  <si>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</si>
  <si>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</si>
  <si>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</si>
  <si>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</si>
  <si>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</si>
  <si>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</si>
  <si>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</si>
  <si>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</si>
  <si>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</si>
  <si>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</si>
  <si>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</si>
  <si>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</si>
  <si>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</si>
  <si>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</si>
  <si>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</si>
  <si>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</si>
  <si>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</si>
  <si>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</si>
  <si>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</si>
  <si>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</si>
  <si>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</si>
  <si>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</si>
  <si>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</si>
  <si>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</si>
  <si>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</si>
  <si>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</si>
  <si>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</si>
  <si>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</si>
  <si>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</si>
  <si>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</si>
  <si>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</si>
  <si>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</si>
  <si>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</si>
  <si>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</si>
  <si>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</si>
  <si>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</si>
  <si>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</si>
  <si>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</si>
  <si>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</si>
  <si>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</si>
  <si>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</si>
  <si>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</si>
  <si>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</si>
  <si>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</si>
  <si>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</si>
  <si>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</si>
  <si>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</si>
  <si>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</si>
  <si>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</si>
  <si>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</si>
  <si>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</si>
  <si>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</si>
  <si>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</si>
  <si>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</si>
  <si>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</si>
  <si>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</si>
  <si>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</si>
  <si>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</si>
  <si>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</si>
  <si>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</si>
  <si>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</si>
  <si>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</si>
  <si>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</si>
  <si>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</si>
  <si>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</si>
  <si>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</si>
  <si>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</si>
  <si>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</si>
  <si>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</si>
  <si>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</si>
  <si>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</si>
  <si>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</si>
  <si>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</si>
  <si>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</si>
  <si>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</si>
  <si>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</si>
  <si>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</si>
  <si>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</si>
  <si>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</si>
  <si>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</si>
  <si>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</si>
  <si>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</si>
  <si>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</si>
  <si>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</si>
  <si>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</si>
  <si>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</si>
  <si>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</si>
  <si>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</si>
  <si>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</si>
  <si>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</si>
  <si>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</si>
  <si>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</si>
  <si>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</si>
  <si>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</si>
  <si>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</si>
  <si>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</si>
  <si>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</si>
  <si>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</si>
  <si>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</si>
  <si>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</si>
  <si>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</si>
  <si>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</si>
  <si>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</si>
  <si>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</si>
  <si>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</si>
  <si>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</si>
  <si>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</si>
  <si>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</si>
  <si>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</si>
  <si>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</si>
  <si>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</si>
  <si>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</si>
  <si>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</si>
  <si>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</si>
  <si>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</si>
  <si>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</si>
  <si>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</si>
  <si>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</si>
  <si>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</si>
  <si>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</si>
  <si>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</si>
  <si>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</si>
  <si>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</si>
  <si>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</si>
  <si>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</si>
  <si>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</si>
  <si>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</si>
  <si>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</si>
  <si>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</si>
  <si>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</si>
  <si>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</si>
  <si>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</si>
  <si>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</si>
  <si>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</si>
  <si>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</si>
  <si>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</si>
  <si>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</si>
  <si>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</si>
  <si>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</si>
  <si>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</si>
  <si>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</si>
  <si>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</si>
  <si>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</si>
  <si>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</si>
  <si>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</si>
  <si>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</si>
  <si>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</si>
  <si>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</si>
  <si>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</si>
  <si>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</si>
  <si>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</si>
  <si>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</si>
  <si>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</si>
  <si>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</si>
  <si>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</si>
  <si>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</si>
  <si>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</si>
  <si>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</si>
  <si>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</si>
  <si>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</si>
  <si>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</si>
  <si>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</si>
  <si>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</si>
  <si>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</si>
  <si>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</si>
  <si>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</si>
  <si>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</si>
  <si>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</si>
  <si>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</si>
  <si>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</si>
  <si>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</si>
  <si>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</si>
  <si>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</si>
  <si>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</si>
  <si>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</si>
  <si>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</si>
  <si>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</si>
  <si>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</si>
  <si>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</si>
  <si>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</si>
  <si>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</si>
  <si>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</si>
  <si>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</si>
  <si>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</si>
  <si>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</si>
  <si>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</si>
  <si>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</si>
  <si>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</si>
  <si>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</si>
  <si>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</si>
  <si>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</si>
  <si>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</si>
  <si>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</si>
  <si>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</si>
  <si>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</si>
  <si>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</si>
  <si>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</si>
  <si>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</si>
  <si>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</si>
  <si>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</si>
  <si>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</si>
  <si>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</si>
  <si>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</si>
  <si>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</si>
  <si>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</si>
  <si>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</si>
  <si>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</si>
  <si>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</si>
  <si>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</si>
  <si>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</si>
  <si>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</si>
  <si>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</si>
  <si>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</si>
  <si>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</si>
  <si>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</si>
  <si>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</si>
  <si>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</si>
  <si>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</si>
  <si>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</si>
  <si>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</si>
  <si>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</si>
  <si>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</si>
  <si>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</si>
  <si>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</si>
  <si>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</si>
  <si>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</si>
  <si>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</si>
  <si>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</si>
  <si>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</si>
  <si>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</si>
  <si>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</si>
  <si>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</si>
  <si>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</si>
  <si>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</si>
  <si>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</si>
  <si>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</si>
  <si>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</si>
  <si>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</si>
  <si>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</si>
  <si>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</si>
  <si>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</si>
  <si>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</si>
  <si>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</si>
  <si>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</si>
  <si>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</si>
  <si>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</si>
  <si>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</si>
  <si>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</si>
  <si>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</si>
  <si>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</si>
  <si>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</si>
  <si>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</si>
  <si>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</si>
  <si>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</si>
  <si>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</si>
  <si>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</si>
  <si>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</si>
  <si>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</si>
  <si>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</si>
  <si>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</si>
  <si>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</si>
  <si>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</si>
  <si>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</si>
  <si>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</si>
  <si>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</si>
  <si>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</si>
  <si>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</si>
  <si>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</si>
  <si>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</si>
  <si>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</si>
  <si>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</si>
  <si>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</si>
  <si>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</si>
  <si>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</si>
  <si>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</si>
  <si>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</si>
  <si>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</si>
  <si>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</si>
  <si>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</si>
  <si>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</si>
  <si>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</si>
  <si>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</si>
  <si>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</si>
  <si>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</si>
  <si>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</si>
  <si>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</si>
  <si>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</si>
  <si>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</si>
  <si>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</si>
  <si>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</si>
  <si>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</si>
  <si>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</si>
  <si>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</si>
  <si>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</si>
  <si>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</si>
  <si>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</si>
  <si>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</si>
  <si>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</si>
  <si>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</si>
  <si>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</si>
  <si>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</si>
  <si>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</si>
  <si>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</si>
  <si>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</si>
  <si>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</si>
  <si>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</si>
  <si>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</si>
  <si>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</si>
  <si>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</si>
  <si>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</si>
  <si>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</si>
  <si>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</si>
  <si>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</si>
  <si>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</si>
  <si>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</si>
  <si>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</si>
  <si>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</si>
  <si>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</si>
  <si>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</si>
  <si>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</si>
  <si>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</si>
  <si>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</si>
  <si>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</si>
  <si>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</si>
  <si>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</si>
  <si>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</si>
  <si>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</si>
  <si>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</si>
  <si>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</si>
  <si>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</si>
  <si>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</si>
  <si>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</si>
  <si>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</si>
  <si>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</si>
  <si>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</si>
  <si>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</si>
  <si>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</si>
  <si>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</si>
  <si>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</si>
  <si>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</si>
  <si>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</si>
  <si>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</si>
  <si>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</si>
  <si>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</si>
  <si>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</si>
  <si>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</si>
  <si>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</si>
  <si>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</si>
  <si>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</si>
  <si>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</si>
  <si>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</si>
  <si>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</si>
  <si>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</si>
  <si>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</si>
  <si>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</si>
  <si>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</si>
  <si>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</si>
  <si>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</si>
  <si>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</si>
  <si>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</si>
  <si>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</si>
  <si>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</si>
  <si>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</si>
  <si>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</si>
  <si>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</si>
  <si>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</si>
  <si>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</si>
  <si>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</si>
  <si>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</si>
  <si>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</si>
  <si>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</si>
  <si>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</si>
  <si>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</si>
  <si>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</si>
  <si>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</si>
  <si>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</si>
  <si>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</si>
  <si>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</si>
  <si>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</si>
  <si>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</si>
  <si>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</si>
  <si>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</si>
  <si>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</si>
  <si>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</si>
  <si>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</si>
  <si>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</si>
  <si>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</si>
  <si>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</si>
  <si>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</si>
  <si>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</si>
  <si>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</si>
  <si>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</si>
  <si>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</si>
  <si>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</si>
  <si>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</si>
  <si>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</si>
  <si>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</si>
  <si>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</si>
  <si>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</si>
  <si>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</si>
  <si>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</si>
  <si>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</si>
  <si>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</si>
  <si>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</si>
  <si>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</si>
  <si>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</si>
  <si>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</si>
  <si>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</si>
  <si>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</si>
  <si>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</si>
  <si>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</si>
  <si>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</si>
  <si>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</si>
  <si>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</si>
  <si>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</si>
  <si>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</si>
  <si>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</si>
  <si>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</si>
  <si>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</si>
  <si>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</si>
  <si>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</si>
  <si>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</si>
  <si>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</si>
  <si>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</si>
  <si>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</si>
  <si>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</si>
  <si>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</si>
  <si>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</si>
  <si>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</si>
  <si>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</si>
  <si>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</si>
  <si>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</si>
  <si>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</si>
  <si>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</si>
  <si>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</si>
  <si>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</si>
  <si>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</si>
  <si>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</si>
  <si>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</si>
  <si>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</si>
  <si>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</si>
  <si>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</si>
  <si>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</si>
  <si>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</si>
  <si>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</si>
  <si>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</si>
  <si>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</si>
  <si>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</si>
  <si>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</si>
  <si>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</si>
  <si>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</si>
  <si>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</si>
  <si>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</si>
  <si>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</si>
  <si>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</si>
  <si>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</si>
  <si>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</si>
  <si>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</si>
  <si>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</si>
  <si>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</si>
  <si>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</si>
  <si>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</si>
  <si>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</si>
  <si>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</si>
  <si>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</si>
  <si>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</si>
  <si>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</si>
  <si>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</si>
  <si>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</si>
  <si>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</si>
  <si>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</si>
  <si>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</si>
  <si>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</si>
  <si>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</si>
  <si>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</si>
  <si>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</si>
  <si>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</si>
  <si>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</si>
  <si>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</si>
  <si>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</si>
  <si>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</si>
  <si>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</si>
  <si>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</si>
  <si>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</si>
  <si>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</si>
  <si>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</si>
  <si>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</si>
  <si>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</si>
  <si>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</si>
  <si>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</si>
  <si>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</si>
  <si>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</si>
  <si>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</si>
  <si>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</si>
  <si>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</si>
  <si>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</si>
  <si>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</si>
  <si>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</si>
  <si>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</si>
  <si>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</si>
  <si>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</si>
  <si>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</si>
  <si>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</si>
  <si>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</si>
  <si>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</si>
  <si>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</si>
  <si>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</si>
  <si>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</si>
  <si>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</si>
  <si>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</si>
  <si>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</si>
  <si>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</si>
  <si>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</si>
  <si>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</si>
  <si>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</si>
  <si>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</si>
  <si>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</si>
  <si>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</si>
  <si>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</si>
  <si>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</si>
  <si>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</si>
  <si>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</si>
  <si>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</si>
  <si>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</si>
  <si>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</si>
  <si>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</si>
  <si>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</si>
  <si>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</si>
  <si>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</si>
  <si>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</si>
  <si>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</si>
  <si>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</si>
  <si>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</si>
  <si>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</si>
  <si>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</si>
  <si>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</si>
  <si>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</si>
  <si>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</si>
  <si>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</si>
  <si>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</si>
  <si>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</si>
  <si>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</si>
  <si>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</si>
  <si>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</si>
  <si>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</si>
  <si>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</si>
  <si>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</si>
  <si>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</si>
  <si>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</si>
  <si>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</si>
  <si>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</si>
  <si>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</si>
  <si>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</si>
  <si>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</si>
  <si>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</si>
  <si>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</si>
  <si>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</si>
  <si>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</si>
  <si>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</si>
  <si>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</si>
  <si>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</si>
  <si>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</si>
  <si>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</si>
  <si>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</si>
  <si>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</si>
  <si>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</si>
  <si>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</si>
  <si>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</si>
  <si>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</si>
  <si>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</si>
  <si>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</si>
  <si>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</si>
  <si>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</si>
  <si>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</si>
  <si>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</si>
  <si>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</si>
  <si>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</si>
  <si>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</si>
  <si>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</si>
  <si>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</si>
  <si>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</si>
  <si>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</si>
  <si>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</si>
  <si>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</si>
  <si>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</si>
  <si>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</si>
  <si>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</si>
  <si>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</si>
  <si>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</si>
  <si>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</si>
  <si>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</si>
  <si>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</si>
  <si>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</si>
  <si>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</si>
  <si>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</si>
  <si>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</si>
  <si>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</si>
  <si>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</si>
  <si>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</si>
  <si>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</si>
  <si>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</si>
  <si>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</si>
  <si>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</si>
  <si>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</si>
  <si>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</si>
  <si>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</si>
  <si>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</si>
  <si>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</si>
  <si>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</si>
  <si>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</si>
  <si>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</si>
  <si>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</si>
  <si>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</si>
  <si>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</si>
  <si>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</si>
  <si>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</si>
  <si>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</si>
  <si>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</si>
  <si>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</si>
  <si>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</si>
  <si>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</si>
  <si>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</si>
  <si>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</si>
  <si>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</si>
  <si>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</si>
  <si>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</si>
  <si>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</si>
  <si>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</si>
  <si>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</si>
  <si>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</si>
  <si>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</si>
  <si>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</si>
  <si>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</si>
  <si>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</si>
  <si>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</si>
  <si>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</si>
  <si>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</si>
  <si>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</si>
  <si>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</si>
  <si>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</si>
  <si>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</si>
  <si>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</si>
  <si>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</si>
  <si>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</si>
  <si>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</si>
  <si>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</si>
  <si>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</si>
  <si>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</si>
  <si>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</si>
  <si>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</si>
  <si>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</si>
  <si>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</si>
  <si>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</si>
  <si>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</si>
  <si>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</si>
  <si>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</si>
  <si>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</si>
  <si>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</si>
  <si>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</si>
  <si>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</si>
  <si>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</si>
  <si>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</si>
  <si>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</si>
  <si>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</si>
  <si>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</si>
  <si>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</si>
  <si>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</si>
  <si>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</si>
  <si>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</si>
  <si>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</si>
  <si>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</si>
  <si>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</si>
  <si>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</si>
  <si>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</si>
  <si>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</si>
  <si>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</si>
  <si>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</si>
  <si>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</si>
  <si>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</si>
  <si>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</si>
  <si>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</si>
  <si>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</si>
  <si>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</si>
  <si>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</si>
  <si>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</si>
  <si>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</si>
  <si>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</si>
  <si>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</si>
  <si>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</si>
  <si>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</si>
  <si>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</si>
  <si>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</si>
  <si>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</si>
  <si>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</si>
  <si>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</si>
  <si>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</si>
  <si>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</si>
  <si>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</si>
  <si>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</si>
  <si>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</si>
  <si>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</si>
  <si>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</si>
  <si>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</si>
  <si>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</si>
  <si>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</si>
  <si>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</si>
  <si>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</si>
  <si>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</si>
  <si>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</si>
  <si>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</si>
  <si>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</si>
  <si>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</si>
  <si>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</si>
  <si>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</si>
  <si>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</si>
  <si>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</si>
  <si>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</si>
  <si>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</si>
  <si>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</si>
  <si>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</si>
  <si>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</si>
  <si>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</si>
  <si>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</si>
  <si>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</si>
  <si>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</si>
  <si>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</si>
  <si>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</si>
  <si>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</si>
  <si>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</si>
  <si>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</si>
  <si>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</si>
  <si>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</si>
  <si>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</si>
  <si>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</si>
  <si>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</si>
  <si>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</si>
  <si>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</si>
  <si>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</si>
  <si>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</si>
  <si>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</si>
  <si>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</si>
  <si>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</si>
  <si>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</si>
  <si>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</si>
  <si>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</si>
  <si>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</si>
  <si>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</si>
  <si>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</si>
  <si>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</si>
  <si>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</si>
  <si>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</si>
  <si>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</si>
  <si>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</si>
  <si>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</si>
  <si>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</si>
  <si>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</si>
  <si>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</si>
  <si>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</si>
  <si>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</si>
  <si>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</si>
  <si>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</si>
  <si>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</si>
  <si>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</si>
  <si>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</si>
  <si>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</si>
  <si>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</si>
  <si>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</si>
  <si>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</si>
  <si>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</si>
  <si>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</si>
  <si>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</si>
  <si>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</si>
  <si>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</si>
  <si>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</si>
  <si>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</si>
  <si>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</si>
  <si>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</si>
  <si>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</si>
  <si>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</si>
  <si>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</si>
  <si>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</si>
  <si>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</si>
  <si>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</si>
  <si>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</si>
  <si>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</si>
  <si>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</si>
  <si>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</si>
  <si>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</si>
  <si>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</si>
  <si>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</si>
  <si>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</si>
  <si>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</si>
  <si>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</si>
  <si>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</si>
  <si>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</si>
  <si>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</si>
  <si>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</si>
  <si>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</si>
  <si>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</si>
  <si>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</si>
  <si>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</si>
  <si>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</si>
  <si>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</si>
  <si>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</si>
  <si>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</si>
  <si>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</si>
  <si>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</si>
  <si>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</si>
  <si>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</si>
  <si>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</si>
  <si>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</si>
  <si>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</si>
  <si>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</si>
  <si>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</si>
  <si>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</si>
  <si>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</si>
  <si>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</si>
  <si>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</si>
  <si>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</si>
  <si>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</si>
  <si>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</si>
  <si>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</si>
  <si>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</si>
  <si>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</si>
  <si>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</si>
  <si>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</si>
  <si>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</si>
  <si>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</si>
  <si>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</si>
  <si>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</si>
  <si>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</si>
  <si>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</si>
  <si>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</si>
  <si>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</si>
  <si>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</si>
  <si>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</si>
  <si>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</si>
  <si>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</si>
  <si>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</si>
  <si>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</si>
  <si>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</si>
  <si>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</si>
  <si>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</si>
  <si>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</si>
  <si>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</si>
  <si>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</si>
  <si>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</si>
  <si>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</si>
  <si>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</si>
  <si>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</si>
  <si>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</si>
  <si>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</si>
  <si>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</si>
  <si>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</si>
  <si>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</si>
  <si>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</si>
  <si>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</si>
  <si>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</si>
  <si>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</si>
  <si>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</si>
  <si>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</si>
  <si>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</si>
  <si>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</si>
  <si>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</si>
  <si>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</si>
  <si>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</si>
  <si>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</si>
  <si>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</si>
  <si>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</si>
  <si>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</si>
  <si>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</si>
  <si>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</si>
  <si>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</si>
  <si>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</si>
  <si>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</si>
  <si>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</si>
  <si>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</si>
  <si>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</si>
  <si>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</si>
  <si>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</si>
  <si>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</si>
  <si>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</si>
  <si>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</si>
  <si>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</si>
  <si>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</si>
  <si>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</si>
  <si>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</si>
  <si>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</si>
  <si>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</si>
  <si>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</si>
  <si>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</si>
  <si>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</si>
  <si>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</si>
  <si>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</si>
  <si>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</si>
  <si>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</si>
  <si>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</si>
  <si>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</si>
  <si>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</si>
  <si>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</si>
  <si>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</si>
  <si>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</si>
  <si>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</si>
  <si>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</si>
  <si>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</si>
  <si>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</si>
  <si>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</si>
  <si>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</si>
  <si>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</si>
  <si>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</si>
  <si>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</si>
  <si>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</si>
  <si>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</si>
  <si>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</si>
  <si>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</si>
  <si>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</si>
  <si>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</si>
  <si>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</si>
  <si>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</si>
  <si>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</si>
  <si>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</si>
  <si>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</si>
  <si>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</si>
  <si>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</si>
  <si>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</si>
  <si>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</si>
  <si>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</si>
  <si>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</si>
  <si>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</si>
  <si>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</si>
  <si>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</si>
  <si>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</si>
  <si>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</si>
  <si>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</si>
  <si>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</si>
  <si>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</si>
  <si>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</si>
  <si>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</si>
  <si>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</si>
  <si>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</si>
  <si>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</si>
  <si>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</si>
  <si>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</si>
  <si>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</si>
  <si>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</si>
  <si>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</si>
  <si>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</si>
  <si>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</si>
  <si>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</si>
  <si>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</si>
  <si>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</si>
  <si>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</si>
  <si>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</si>
  <si>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</si>
  <si>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</si>
  <si>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</si>
  <si>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</si>
  <si>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</si>
  <si>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</si>
  <si>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</si>
  <si>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</si>
  <si>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</si>
  <si>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</si>
  <si>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</si>
  <si>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</si>
  <si>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</si>
  <si>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</si>
  <si>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</si>
  <si>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</si>
  <si>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</si>
  <si>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</si>
  <si>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</si>
  <si>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</si>
  <si>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</si>
  <si>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</si>
  <si>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</si>
  <si>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</si>
  <si>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</si>
  <si>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</si>
  <si>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</si>
  <si>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</si>
  <si>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</si>
  <si>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</si>
  <si>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</si>
  <si>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</si>
  <si>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</si>
  <si>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</si>
  <si>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</si>
  <si>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</si>
  <si>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</si>
  <si>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</si>
  <si>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</si>
  <si>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</si>
  <si>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</si>
  <si>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</si>
  <si>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</si>
  <si>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</si>
  <si>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</si>
  <si>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</si>
  <si>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</si>
  <si>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</si>
  <si>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</si>
  <si>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</si>
  <si>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</si>
  <si>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</si>
  <si>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</si>
  <si>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</si>
  <si>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</si>
  <si>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</si>
  <si>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</si>
  <si>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</si>
  <si>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</si>
  <si>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</si>
  <si>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</si>
  <si>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</si>
  <si>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</si>
  <si>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</si>
  <si>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</si>
  <si>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</si>
  <si>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</si>
  <si>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</si>
  <si>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</si>
  <si>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</si>
  <si>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</si>
  <si>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</si>
  <si>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</si>
  <si>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</si>
  <si>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</si>
  <si>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</si>
  <si>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</si>
  <si>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</si>
  <si>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</si>
  <si>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</si>
  <si>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</si>
  <si>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</si>
  <si>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</si>
  <si>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</si>
  <si>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</si>
  <si>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</si>
  <si>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</si>
  <si>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</si>
  <si>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</si>
  <si>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</si>
  <si>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</si>
  <si>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</si>
  <si>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</si>
  <si>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</si>
  <si>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</si>
  <si>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</si>
  <si>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</si>
  <si>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</si>
  <si>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</si>
  <si>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</si>
  <si>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</si>
  <si>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</si>
  <si>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</si>
  <si>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</si>
  <si>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</si>
  <si>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</si>
  <si>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</si>
  <si>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</si>
  <si>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</si>
  <si>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</si>
  <si>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</si>
  <si>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</si>
  <si>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</si>
  <si>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</si>
  <si>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</si>
  <si>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</si>
  <si>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</si>
  <si>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</si>
  <si>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</si>
  <si>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</si>
  <si>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</si>
  <si>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</si>
  <si>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</si>
  <si>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</si>
  <si>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</si>
  <si>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</si>
  <si>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</si>
  <si>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</si>
  <si>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</si>
  <si>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</si>
  <si>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</si>
  <si>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</si>
  <si>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</si>
  <si>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</si>
  <si>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</si>
  <si>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</si>
  <si>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</si>
  <si>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</si>
  <si>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</si>
  <si>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</si>
  <si>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</si>
  <si>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</si>
  <si>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</si>
  <si>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</si>
  <si>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</si>
  <si>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</si>
  <si>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</si>
  <si>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</si>
  <si>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</si>
  <si>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</si>
  <si>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</si>
  <si>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</si>
  <si>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</si>
  <si>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</si>
  <si>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</si>
  <si>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</si>
  <si>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</si>
  <si>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</si>
  <si>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</si>
  <si>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</si>
  <si>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</si>
  <si>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</si>
  <si>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</si>
  <si>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</si>
  <si>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</si>
  <si>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</si>
  <si>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</si>
  <si>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</si>
  <si>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</si>
  <si>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</si>
  <si>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</si>
  <si>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</si>
  <si>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</si>
  <si>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</si>
  <si>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</si>
  <si>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</si>
  <si>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</si>
  <si>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</si>
  <si>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</si>
  <si>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</si>
  <si>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</si>
  <si>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</si>
  <si>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</si>
  <si>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</si>
  <si>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</si>
  <si>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</si>
  <si>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</si>
  <si>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</si>
  <si>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</si>
  <si>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</si>
  <si>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</si>
  <si>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</si>
  <si>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</si>
  <si>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</si>
  <si>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</si>
  <si>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</si>
  <si>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</si>
  <si>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</si>
  <si>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</si>
  <si>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</si>
  <si>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</si>
  <si>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</si>
  <si>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</si>
  <si>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</si>
  <si>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</si>
  <si>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</si>
  <si>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</si>
  <si>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</si>
  <si>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</si>
  <si>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</si>
  <si>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</si>
  <si>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</si>
  <si>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</si>
  <si>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</si>
  <si>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</si>
  <si>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</si>
  <si>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</si>
  <si>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</si>
  <si>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</si>
  <si>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</si>
  <si>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</si>
  <si>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</si>
  <si>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</si>
  <si>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</si>
  <si>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</si>
  <si>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</si>
  <si>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</si>
  <si>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</si>
  <si>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</si>
  <si>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</si>
  <si>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</si>
  <si>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</si>
  <si>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</si>
  <si>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</si>
  <si>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</si>
  <si>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</si>
  <si>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</si>
  <si>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</si>
  <si>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</si>
  <si>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</si>
  <si>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</si>
  <si>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</si>
  <si>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</si>
  <si>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</si>
  <si>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</si>
  <si>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</si>
  <si>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</si>
  <si>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</si>
  <si>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</si>
  <si>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</si>
  <si>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</si>
  <si>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</si>
  <si>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</si>
  <si>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</si>
  <si>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</si>
  <si>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</si>
  <si>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</si>
  <si>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</si>
  <si>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</si>
  <si>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</si>
  <si>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</si>
  <si>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</si>
  <si>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</si>
  <si>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</si>
  <si>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</si>
  <si>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</si>
  <si>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</si>
  <si>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</si>
  <si>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</si>
  <si>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</si>
  <si>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</si>
  <si>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</si>
  <si>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</si>
  <si>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</si>
  <si>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</si>
  <si>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</si>
  <si>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</si>
  <si>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</si>
  <si>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</si>
  <si>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</si>
  <si>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</si>
  <si>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</si>
  <si>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</si>
  <si>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</si>
  <si>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</si>
  <si>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</si>
  <si>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</si>
  <si>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</si>
  <si>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</si>
  <si>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</si>
  <si>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</si>
  <si>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</si>
  <si>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</si>
  <si>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</si>
  <si>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</si>
  <si>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</si>
  <si>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</si>
  <si>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</si>
  <si>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</si>
  <si>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</si>
  <si>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</si>
  <si>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</si>
  <si>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</si>
  <si>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</si>
  <si>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</si>
  <si>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</si>
  <si>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</si>
  <si>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</si>
  <si>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</si>
  <si>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</si>
  <si>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</si>
  <si>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</si>
  <si>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</si>
  <si>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</si>
  <si>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</si>
  <si>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</si>
  <si>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</si>
  <si>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</si>
  <si>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</si>
  <si>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</si>
  <si>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</si>
  <si>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</si>
  <si>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</si>
  <si>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</si>
  <si>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</si>
  <si>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</si>
  <si>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</si>
  <si>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</si>
  <si>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</si>
  <si>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</si>
  <si>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</si>
  <si>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</si>
  <si>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</si>
  <si>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</si>
  <si>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</si>
  <si>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</si>
  <si>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</si>
  <si>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</si>
  <si>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</si>
  <si>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</si>
  <si>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</si>
  <si>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</si>
  <si>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</si>
  <si>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</si>
  <si>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</si>
  <si>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</si>
  <si>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</si>
  <si>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</si>
  <si>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</si>
  <si>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</si>
  <si>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</si>
  <si>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</si>
  <si>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</si>
  <si>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</si>
  <si>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</si>
  <si>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</si>
  <si>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</si>
  <si>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</si>
  <si>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</si>
  <si>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</si>
  <si>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</si>
  <si>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</si>
  <si>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</si>
  <si>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</si>
  <si>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</si>
  <si>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</si>
  <si>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</si>
  <si>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</si>
  <si>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</si>
  <si>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</si>
  <si>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</si>
  <si>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</si>
  <si>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</si>
  <si>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</si>
  <si>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</si>
  <si>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</si>
  <si>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</si>
  <si>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</si>
  <si>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</si>
  <si>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</si>
  <si>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</si>
  <si>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</si>
  <si>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</si>
  <si>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</si>
  <si>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</si>
  <si>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</si>
  <si>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</si>
  <si>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</si>
  <si>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</si>
  <si>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</si>
  <si>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</si>
  <si>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</si>
  <si>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</si>
  <si>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</si>
  <si>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</si>
  <si>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</si>
  <si>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</si>
  <si>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</si>
  <si>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</si>
  <si>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</si>
  <si>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</si>
  <si>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</si>
  <si>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</si>
  <si>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</si>
  <si>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</si>
  <si>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</si>
  <si>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</si>
  <si>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</si>
  <si>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</si>
  <si>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</si>
  <si>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</si>
  <si>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</si>
  <si>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</si>
  <si>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</si>
  <si>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</si>
  <si>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</si>
  <si>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</si>
  <si>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</si>
  <si>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</si>
  <si>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</si>
  <si>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</si>
  <si>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</si>
  <si>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</si>
  <si>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</si>
  <si>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</si>
  <si>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</si>
  <si>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</si>
  <si>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</si>
  <si>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</si>
  <si>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</si>
  <si>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</si>
  <si>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</si>
  <si>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</si>
  <si>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</si>
  <si>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</si>
  <si>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</si>
  <si>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</si>
  <si>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</si>
  <si>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</si>
  <si>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</si>
  <si>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</si>
  <si>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</si>
  <si>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</si>
  <si>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</si>
  <si>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</si>
  <si>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</si>
  <si>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</si>
  <si>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</si>
  <si>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</si>
  <si>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</si>
  <si>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</si>
  <si>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</si>
  <si>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</si>
  <si>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</si>
  <si>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</si>
  <si>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</si>
  <si>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</si>
  <si>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</si>
  <si>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</si>
  <si>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</si>
  <si>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</si>
  <si>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</si>
  <si>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</si>
  <si>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</si>
  <si>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</si>
  <si>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</si>
  <si>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</si>
  <si>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</si>
  <si>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</si>
  <si>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</si>
  <si>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</si>
  <si>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</si>
  <si>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</si>
  <si>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</si>
  <si>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</si>
  <si>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</si>
  <si>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</si>
  <si>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</si>
  <si>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</si>
  <si>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</si>
  <si>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</si>
  <si>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</si>
  <si>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</si>
  <si>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</si>
  <si>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</si>
  <si>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</si>
  <si>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</si>
  <si>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</si>
  <si>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</si>
  <si>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</si>
  <si>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</si>
  <si>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</si>
  <si>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</si>
  <si>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</si>
  <si>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</si>
  <si>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</si>
  <si>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</si>
  <si>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</si>
  <si>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</si>
  <si>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</si>
  <si>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</si>
  <si>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</si>
  <si>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</si>
  <si>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</si>
  <si>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</si>
  <si>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</si>
  <si>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</si>
  <si>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</si>
  <si>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</si>
  <si>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</si>
  <si>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</si>
  <si>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</si>
  <si>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</si>
  <si>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</si>
  <si>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</si>
  <si>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</si>
  <si>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</si>
  <si>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</si>
  <si>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</si>
  <si>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</si>
  <si>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</si>
  <si>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</si>
  <si>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</si>
  <si>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</si>
  <si>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</si>
  <si>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</si>
  <si>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</si>
  <si>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</si>
  <si>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</si>
  <si>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</si>
  <si>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</si>
  <si>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</si>
  <si>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</si>
  <si>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</si>
  <si>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</si>
  <si>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</si>
  <si>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</si>
  <si>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</si>
  <si>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</si>
  <si>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</si>
  <si>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</si>
  <si>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</si>
  <si>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</si>
  <si>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</si>
  <si>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</si>
  <si>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</si>
  <si>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</si>
  <si>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</si>
  <si>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</si>
  <si>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</si>
  <si>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</si>
  <si>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</si>
  <si>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</si>
  <si>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</si>
  <si>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</si>
  <si>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</si>
  <si>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</si>
  <si>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</si>
  <si>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</si>
  <si>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</si>
  <si>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</si>
  <si>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</si>
  <si>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</si>
  <si>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</si>
  <si>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</si>
  <si>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</si>
  <si>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</si>
  <si>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</si>
  <si>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</si>
  <si>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</si>
  <si>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</si>
  <si>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</si>
  <si>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</si>
  <si>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</si>
  <si>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</si>
  <si>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</si>
  <si>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</si>
  <si>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</si>
  <si>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</si>
  <si>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</si>
  <si>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</si>
  <si>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</si>
  <si>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</si>
  <si>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</si>
  <si>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</si>
  <si>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</si>
  <si>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</si>
  <si>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</si>
  <si>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</si>
  <si>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</si>
  <si>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</si>
  <si>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</si>
  <si>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</si>
  <si>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</si>
  <si>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</si>
  <si>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</si>
  <si>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</si>
  <si>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</si>
  <si>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</si>
  <si>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</si>
  <si>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</si>
  <si>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</si>
  <si>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</si>
  <si>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</si>
  <si>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</si>
  <si>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</si>
  <si>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</si>
  <si>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</si>
  <si>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</si>
  <si>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</si>
  <si>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</si>
  <si>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</si>
  <si>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</si>
  <si>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</si>
  <si>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</si>
  <si>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</si>
  <si>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</si>
  <si>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</si>
  <si>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</si>
  <si>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</si>
  <si>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</si>
  <si>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</si>
  <si>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</si>
  <si>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</si>
  <si>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</si>
  <si>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</si>
  <si>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</si>
  <si>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</si>
  <si>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</si>
  <si>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</si>
  <si>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</si>
  <si>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</si>
  <si>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</si>
  <si>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</si>
  <si>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</si>
  <si>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</si>
  <si>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</si>
  <si>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</si>
  <si>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</si>
  <si>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</si>
  <si>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</si>
  <si>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</si>
  <si>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</si>
  <si>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</si>
  <si>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</si>
  <si>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</si>
  <si>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</si>
  <si>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</si>
  <si>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</si>
  <si>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</si>
  <si>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</si>
  <si>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</si>
  <si>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</si>
  <si>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</si>
  <si>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</si>
  <si>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</si>
  <si>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</si>
  <si>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</si>
  <si>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</si>
  <si>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</si>
  <si>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</si>
  <si>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</si>
  <si>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</si>
  <si>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</si>
  <si>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</si>
  <si>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</si>
  <si>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</si>
  <si>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</si>
  <si>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</si>
  <si>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</si>
  <si>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</si>
  <si>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</si>
  <si>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</si>
  <si>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</si>
  <si>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</si>
  <si>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</si>
  <si>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</si>
  <si>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</si>
  <si>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</si>
  <si>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</si>
  <si>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</si>
  <si>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</si>
  <si>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</si>
  <si>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</si>
  <si>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</si>
  <si>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</si>
  <si>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</si>
  <si>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</si>
  <si>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</si>
  <si>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</si>
  <si>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</si>
  <si>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</si>
  <si>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</si>
  <si>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</si>
  <si>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</si>
  <si>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</si>
  <si>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</si>
  <si>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</si>
  <si>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</si>
  <si>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</si>
  <si>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</si>
  <si>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</si>
  <si>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</si>
  <si>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</si>
  <si>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</si>
  <si>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</si>
  <si>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</si>
  <si>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</si>
  <si>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</si>
  <si>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</si>
  <si>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</si>
  <si>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</si>
  <si>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</si>
  <si>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</si>
  <si>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</si>
  <si>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</si>
  <si>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</si>
  <si>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</si>
  <si>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</si>
  <si>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</si>
  <si>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</si>
  <si>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</si>
  <si>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</si>
  <si>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</si>
  <si>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</si>
  <si>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</si>
  <si>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</si>
  <si>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</si>
  <si>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</si>
  <si>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</si>
  <si>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</si>
  <si>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</si>
  <si>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</si>
  <si>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</si>
  <si>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</si>
  <si>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</si>
  <si>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</si>
  <si>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</si>
  <si>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</si>
  <si>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</si>
  <si>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</si>
  <si>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</si>
  <si>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</si>
  <si>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</si>
  <si>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</si>
  <si>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</si>
  <si>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</si>
  <si>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</si>
  <si>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</si>
  <si>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</si>
  <si>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</si>
  <si>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</si>
  <si>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</si>
  <si>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</si>
  <si>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</si>
  <si>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</si>
  <si>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</si>
  <si>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</si>
  <si>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</si>
  <si>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</si>
  <si>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</si>
  <si>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</si>
  <si>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</si>
  <si>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</si>
  <si>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</si>
  <si>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</si>
  <si>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</si>
  <si>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</si>
  <si>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</si>
  <si>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</si>
  <si>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</si>
  <si>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</si>
  <si>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</si>
  <si>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</si>
  <si>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</si>
  <si>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</si>
  <si>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</si>
  <si>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</si>
  <si>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</si>
  <si>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</si>
  <si>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</si>
  <si>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</si>
  <si>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</si>
  <si>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</si>
  <si>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</si>
  <si>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</si>
  <si>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</si>
  <si>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</si>
  <si>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</si>
  <si>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</si>
  <si>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</si>
  <si>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</si>
  <si>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</si>
  <si>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</si>
  <si>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</si>
  <si>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</si>
  <si>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</si>
  <si>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</si>
  <si>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</si>
  <si>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</si>
  <si>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</si>
  <si>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</si>
  <si>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</si>
  <si>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</si>
  <si>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</si>
  <si>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</si>
  <si>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</si>
  <si>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</si>
  <si>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</si>
  <si>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</si>
  <si>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</si>
  <si>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</si>
  <si>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</si>
  <si>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</si>
  <si>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</si>
  <si>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</si>
  <si>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</si>
  <si>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</si>
  <si>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</si>
  <si>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</si>
  <si>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</si>
  <si>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</si>
  <si>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</si>
  <si>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</si>
  <si>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</si>
  <si>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</si>
  <si>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</si>
  <si>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</si>
  <si>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</si>
  <si>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</si>
  <si>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</si>
  <si>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</si>
  <si>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</si>
  <si>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</si>
  <si>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</si>
  <si>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</si>
  <si>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</si>
  <si>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</si>
  <si>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</si>
  <si>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</si>
  <si>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</si>
  <si>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</si>
  <si>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</si>
  <si>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</si>
  <si>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</si>
  <si>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</si>
  <si>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</si>
  <si>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</si>
  <si>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</si>
  <si>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</si>
  <si>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</si>
  <si>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</si>
  <si>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</si>
  <si>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</si>
  <si>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</si>
  <si>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</si>
  <si>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</si>
  <si>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</si>
  <si>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</si>
  <si>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</si>
  <si>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</si>
  <si>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</si>
  <si>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</si>
  <si>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</si>
  <si>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</si>
  <si>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</si>
  <si>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</si>
  <si>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</si>
  <si>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</si>
  <si>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</si>
  <si>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</si>
  <si>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</si>
  <si>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</si>
  <si>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</si>
  <si>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</si>
  <si>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</si>
  <si>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</si>
  <si>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</si>
  <si>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</si>
  <si>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</si>
  <si>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</si>
  <si>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</si>
  <si>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</si>
  <si>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</si>
  <si>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</si>
  <si>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</si>
  <si>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</si>
  <si>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</si>
  <si>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</si>
  <si>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</si>
  <si>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</si>
  <si>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</si>
  <si>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</si>
  <si>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</si>
  <si>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</si>
  <si>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</si>
  <si>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</si>
  <si>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</si>
  <si>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</si>
  <si>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</si>
  <si>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</si>
  <si>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</si>
  <si>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</si>
  <si>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</si>
  <si>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</si>
  <si>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</si>
  <si>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</si>
  <si>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</si>
  <si>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</si>
  <si>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</si>
  <si>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</si>
  <si>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</si>
  <si>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</si>
  <si>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</si>
  <si>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</si>
  <si>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</si>
  <si>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</si>
  <si>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</si>
  <si>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</si>
  <si>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</si>
  <si>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</si>
  <si>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</si>
  <si>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</si>
  <si>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</si>
  <si>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</si>
  <si>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</si>
  <si>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</si>
  <si>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</si>
  <si>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</si>
  <si>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</si>
  <si>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</si>
  <si>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</si>
  <si>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</si>
  <si>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</si>
  <si>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</si>
  <si>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</si>
  <si>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</si>
  <si>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</si>
  <si>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</si>
  <si>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</si>
  <si>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</si>
  <si>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</si>
  <si>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</si>
  <si>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</si>
  <si>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</si>
  <si>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</si>
  <si>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</si>
  <si>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</si>
  <si>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</si>
  <si>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</si>
  <si>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</si>
  <si>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</si>
  <si>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</si>
  <si>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</si>
  <si>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</si>
  <si>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</si>
  <si>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</si>
  <si>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</si>
  <si>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</si>
  <si>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</si>
  <si>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</si>
  <si>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</si>
  <si>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</si>
  <si>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</si>
  <si>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</si>
  <si>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</si>
  <si>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</si>
  <si>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</si>
  <si>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</si>
  <si>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</si>
  <si>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</si>
  <si>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</si>
  <si>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</si>
  <si>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</si>
  <si>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</si>
  <si>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</si>
  <si>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</si>
  <si>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</si>
  <si>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</si>
  <si>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</si>
  <si>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</si>
  <si>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</si>
  <si>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</si>
  <si>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</si>
  <si>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</si>
  <si>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</si>
  <si>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</si>
  <si>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</si>
  <si>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</si>
  <si>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</si>
  <si>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</si>
  <si>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</si>
  <si>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</si>
  <si>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</si>
  <si>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</si>
  <si>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</si>
  <si>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</si>
  <si>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</si>
  <si>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</si>
  <si>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</si>
  <si>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</si>
  <si>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</si>
  <si>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</si>
  <si>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</si>
  <si>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</si>
  <si>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</si>
  <si>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</si>
  <si>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</si>
  <si>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</si>
  <si>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</si>
  <si>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</si>
  <si>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</si>
  <si>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</si>
  <si>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</si>
  <si>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</si>
  <si>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</si>
  <si>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</si>
  <si>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</si>
  <si>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</si>
  <si>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</si>
  <si>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</si>
  <si>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</si>
  <si>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</si>
  <si>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</si>
  <si>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</si>
  <si>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</si>
  <si>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</si>
  <si>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</si>
  <si>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</si>
  <si>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</si>
  <si>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</si>
  <si>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</si>
  <si>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</si>
  <si>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</si>
  <si>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</si>
  <si>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</si>
  <si>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</si>
  <si>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</si>
  <si>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</si>
  <si>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</si>
  <si>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</si>
  <si>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</si>
  <si>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</si>
  <si>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</si>
  <si>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</si>
  <si>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</si>
  <si>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</si>
  <si>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</si>
  <si>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</si>
  <si>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</si>
  <si>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</si>
  <si>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</si>
  <si>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</si>
  <si>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</si>
  <si>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</si>
  <si>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</si>
  <si>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</si>
  <si>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</si>
  <si>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</si>
  <si>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</si>
  <si>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</si>
  <si>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</si>
  <si>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</si>
  <si>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</si>
  <si>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</si>
  <si>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</si>
  <si>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</si>
  <si>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</si>
  <si>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</si>
  <si>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</si>
  <si>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</si>
  <si>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</si>
  <si>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</si>
  <si>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</si>
  <si>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</si>
  <si>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</si>
  <si>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</si>
  <si>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</si>
  <si>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</si>
  <si>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</si>
  <si>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</si>
  <si>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</si>
  <si>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</si>
  <si>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</si>
  <si>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</si>
  <si>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</si>
  <si>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</si>
  <si>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</si>
  <si>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</si>
  <si>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</si>
  <si>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</si>
  <si>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</si>
  <si>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</si>
  <si>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</si>
  <si>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</si>
  <si>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</si>
  <si>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</si>
  <si>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</si>
  <si>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</si>
  <si>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</si>
  <si>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</si>
  <si>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</si>
  <si>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</si>
  <si>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</si>
  <si>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</si>
  <si>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</si>
  <si>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</si>
  <si>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</si>
  <si>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</si>
  <si>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</si>
  <si>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</si>
  <si>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</si>
  <si>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</si>
  <si>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</si>
  <si>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</si>
  <si>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</si>
  <si>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</si>
  <si>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</si>
  <si>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</si>
  <si>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</si>
  <si>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</si>
  <si>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</si>
  <si>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</si>
  <si>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</si>
  <si>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</si>
  <si>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</si>
  <si>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</si>
  <si>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</si>
  <si>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</si>
  <si>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</si>
  <si>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</si>
  <si>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</si>
  <si>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</si>
  <si>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</si>
  <si>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</si>
  <si>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</si>
  <si>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</si>
  <si>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</si>
  <si>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</si>
  <si>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</si>
  <si>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</si>
  <si>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</si>
  <si>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</si>
  <si>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</si>
  <si>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</si>
  <si>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</si>
  <si>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</si>
  <si>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</si>
  <si>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</si>
  <si>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</si>
  <si>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</si>
  <si>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</si>
  <si>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</si>
  <si>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</si>
  <si>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</si>
  <si>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</si>
  <si>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</si>
  <si>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</si>
  <si>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</si>
  <si>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</si>
  <si>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</si>
  <si>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</si>
  <si>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</si>
  <si>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</si>
  <si>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</si>
  <si>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</si>
  <si>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</si>
  <si>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</si>
  <si>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</si>
  <si>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</si>
  <si>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</si>
  <si>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</si>
  <si>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</si>
  <si>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</si>
  <si>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</si>
  <si>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</si>
  <si>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</si>
  <si>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</si>
  <si>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</si>
  <si>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</si>
  <si>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</si>
  <si>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</si>
  <si>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</si>
  <si>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</si>
  <si>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</si>
  <si>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</si>
  <si>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</si>
  <si>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</si>
  <si>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</si>
  <si>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</si>
  <si>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</si>
  <si>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</si>
  <si>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</si>
  <si>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</si>
  <si>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</si>
  <si>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</si>
  <si>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</si>
  <si>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</si>
  <si>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</si>
  <si>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</si>
  <si>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</si>
  <si>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</si>
  <si>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</si>
  <si>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</si>
  <si>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</si>
  <si>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</si>
  <si>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</si>
  <si>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</si>
  <si>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</si>
  <si>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</si>
  <si>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</si>
  <si>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</si>
  <si>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</si>
  <si>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</si>
  <si>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</si>
  <si>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</si>
  <si>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</si>
  <si>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</si>
  <si>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</si>
  <si>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</si>
  <si>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</si>
  <si>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</si>
  <si>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</si>
  <si>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</si>
  <si>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</si>
  <si>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</si>
  <si>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</si>
  <si>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</si>
  <si>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</si>
  <si>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</si>
  <si>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</si>
  <si>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</si>
  <si>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</si>
  <si>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</si>
  <si>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</si>
  <si>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</si>
  <si>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</si>
  <si>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</si>
  <si>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</si>
  <si>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</si>
  <si>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</si>
  <si>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</si>
  <si>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</si>
  <si>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</si>
  <si>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</si>
  <si>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</si>
  <si>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</si>
  <si>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</si>
  <si>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</si>
  <si>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</si>
  <si>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</si>
  <si>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</si>
  <si>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</si>
  <si>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</si>
  <si>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</si>
  <si>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</si>
  <si>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</si>
  <si>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</si>
  <si>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</si>
  <si>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</si>
  <si>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</si>
  <si>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</si>
  <si>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</si>
  <si>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</si>
  <si>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</si>
  <si>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</si>
  <si>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</si>
  <si>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</si>
  <si>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</si>
  <si>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</si>
  <si>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</si>
  <si>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</si>
  <si>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</si>
  <si>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</si>
  <si>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</si>
  <si>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</si>
  <si>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</si>
  <si>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</si>
  <si>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</si>
  <si>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</si>
  <si>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</si>
  <si>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</si>
  <si>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</si>
  <si>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</si>
  <si>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</si>
  <si>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</si>
  <si>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</si>
  <si>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</si>
  <si>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</si>
  <si>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</si>
  <si>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</si>
  <si>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</si>
  <si>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</si>
  <si>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</si>
  <si>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</si>
  <si>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</si>
  <si>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</si>
  <si>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</si>
  <si>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</si>
  <si>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</si>
  <si>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</si>
  <si>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</si>
  <si>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</si>
  <si>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</si>
  <si>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</si>
  <si>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</si>
  <si>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</si>
  <si>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</si>
  <si>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</si>
  <si>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</si>
  <si>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</si>
  <si>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</si>
  <si>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</si>
  <si>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</si>
  <si>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</si>
  <si>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</si>
  <si>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</si>
  <si>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</si>
  <si>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</si>
  <si>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</si>
  <si>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</si>
  <si>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</si>
  <si>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</si>
  <si>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</si>
  <si>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</si>
  <si>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</si>
  <si>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</si>
  <si>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</si>
  <si>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</si>
  <si>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</si>
  <si>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</si>
  <si>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</si>
  <si>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</si>
  <si>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</si>
  <si>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</si>
  <si>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</si>
  <si>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</si>
  <si>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</si>
  <si>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</si>
  <si>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</si>
  <si>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</si>
  <si>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</si>
  <si>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</si>
  <si>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</si>
  <si>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</si>
  <si>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</si>
  <si>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</si>
  <si>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</si>
  <si>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</si>
  <si>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</si>
  <si>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</si>
  <si>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</si>
  <si>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</si>
  <si>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</si>
  <si>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</si>
  <si>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</si>
  <si>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</si>
  <si>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</si>
  <si>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</si>
  <si>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</si>
  <si>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</si>
  <si>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</si>
  <si>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</si>
  <si>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</si>
  <si>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</si>
  <si>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</si>
  <si>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</si>
  <si>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</si>
  <si>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</si>
  <si>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</si>
  <si>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</si>
  <si>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</si>
  <si>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</si>
  <si>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</si>
  <si>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</si>
  <si>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</si>
  <si>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</si>
  <si>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</si>
  <si>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</si>
  <si>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</si>
  <si>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</si>
  <si>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</si>
  <si>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</si>
  <si>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</si>
  <si>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</si>
  <si>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</si>
  <si>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</si>
  <si>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</si>
  <si>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</si>
  <si>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</si>
  <si>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</si>
  <si>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</si>
  <si>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</si>
  <si>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</si>
  <si>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</si>
  <si>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</si>
  <si>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</si>
  <si>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</si>
  <si>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</si>
  <si>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</si>
  <si>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</si>
  <si>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</si>
  <si>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</si>
  <si>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</si>
  <si>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</si>
  <si>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</si>
  <si>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</si>
  <si>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</si>
  <si>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</si>
  <si>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</si>
  <si>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</si>
  <si>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</si>
  <si>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</si>
  <si>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</si>
  <si>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</si>
  <si>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</si>
  <si>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</si>
  <si>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</si>
  <si>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</si>
  <si>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</si>
  <si>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</si>
  <si>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</si>
  <si>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</si>
  <si>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</si>
  <si>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</si>
  <si>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</si>
  <si>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</si>
  <si>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</si>
  <si>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</si>
  <si>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</si>
  <si>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</si>
  <si>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</si>
  <si>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</si>
  <si>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</si>
  <si>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</si>
  <si>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</si>
  <si>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</si>
  <si>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</si>
  <si>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</si>
  <si>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</si>
  <si>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</si>
  <si>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</si>
  <si>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</si>
  <si>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</si>
  <si>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</si>
  <si>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</si>
  <si>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</si>
  <si>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</si>
  <si>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</si>
  <si>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</si>
  <si>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</si>
  <si>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</si>
  <si>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</si>
  <si>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</si>
  <si>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</si>
  <si>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</si>
  <si>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</si>
  <si>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</si>
  <si>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</si>
  <si>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</si>
  <si>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</si>
  <si>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</si>
  <si>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</si>
  <si>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</si>
  <si>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</si>
  <si>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</si>
  <si>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</si>
  <si>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</si>
  <si>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</si>
  <si>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</si>
  <si>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</si>
  <si>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</si>
  <si>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</si>
  <si>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</si>
  <si>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</si>
  <si>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</si>
  <si>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</si>
  <si>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</si>
  <si>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</si>
  <si>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</si>
  <si>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</si>
  <si>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</si>
  <si>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</si>
  <si>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</si>
  <si>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</si>
  <si>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</si>
  <si>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</si>
  <si>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</si>
  <si>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</si>
  <si>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</si>
  <si>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</si>
  <si>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</si>
  <si>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</si>
  <si>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</si>
  <si>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</si>
  <si>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</si>
  <si>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</si>
  <si>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</si>
  <si>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</si>
  <si>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</si>
  <si>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</si>
  <si>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</si>
  <si>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</si>
  <si>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</si>
  <si>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</si>
  <si>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</si>
  <si>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</si>
  <si>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</si>
  <si>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</si>
  <si>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</si>
  <si>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</si>
  <si>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</si>
  <si>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</si>
  <si>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</si>
  <si>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</si>
  <si>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</si>
  <si>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</si>
  <si>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</si>
  <si>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</si>
  <si>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</si>
  <si>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</si>
  <si>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</si>
  <si>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</si>
  <si>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</si>
  <si>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</si>
  <si>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</si>
  <si>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</si>
  <si>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</si>
  <si>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</si>
  <si>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</si>
  <si>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</si>
  <si>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</si>
  <si>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</si>
  <si>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</si>
  <si>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</si>
  <si>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</si>
  <si>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</si>
  <si>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</si>
  <si>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</si>
  <si>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</si>
  <si>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</si>
  <si>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</si>
  <si>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</si>
  <si>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</si>
  <si>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</si>
  <si>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</si>
  <si>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</si>
  <si>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</si>
  <si>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</si>
  <si>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</si>
  <si>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</si>
  <si>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</si>
  <si>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</si>
  <si>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</si>
  <si>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</si>
  <si>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</si>
  <si>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</si>
  <si>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</si>
  <si>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</si>
  <si>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</si>
  <si>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</si>
  <si>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</si>
  <si>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</si>
  <si>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</si>
  <si>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</si>
  <si>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</si>
  <si>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</si>
  <si>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</si>
  <si>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</si>
  <si>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</si>
  <si>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</si>
  <si>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</si>
  <si>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</si>
  <si>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</si>
  <si>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</si>
  <si>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</si>
  <si>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</si>
  <si>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</si>
  <si>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</si>
  <si>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</si>
  <si>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</si>
  <si>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</si>
  <si>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</si>
  <si>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</si>
  <si>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</si>
  <si>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</si>
  <si>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</si>
  <si>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</si>
  <si>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</si>
  <si>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</si>
  <si>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</si>
  <si>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</si>
  <si>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</si>
  <si>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</si>
  <si>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</si>
  <si>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</si>
  <si>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</si>
  <si>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</si>
  <si>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</si>
  <si>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</si>
  <si>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</si>
  <si>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</si>
  <si>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</si>
  <si>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</si>
  <si>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</si>
  <si>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</si>
  <si>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</si>
  <si>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</si>
  <si>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</si>
  <si>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</si>
  <si>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</si>
  <si>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</si>
  <si>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</si>
  <si>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</si>
  <si>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</si>
  <si>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</si>
  <si>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</si>
  <si>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</si>
  <si>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</si>
  <si>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</si>
  <si>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</si>
  <si>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</si>
  <si>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</si>
  <si>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</si>
  <si>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</si>
  <si>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</si>
  <si>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</si>
  <si>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</si>
  <si>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</si>
  <si>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</si>
  <si>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</si>
  <si>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</si>
  <si>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</si>
  <si>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</si>
  <si>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</si>
  <si>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</si>
  <si>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</si>
  <si>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</si>
  <si>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</si>
  <si>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</si>
  <si>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</si>
  <si>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</si>
  <si>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</si>
  <si>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</si>
  <si>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</si>
  <si>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</si>
  <si>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</si>
  <si>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</si>
  <si>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</si>
  <si>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</si>
  <si>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</si>
  <si>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</si>
  <si>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</si>
  <si>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</si>
  <si>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</si>
  <si>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</si>
  <si>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</si>
  <si>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</si>
  <si>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</si>
  <si>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</si>
  <si>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</si>
  <si>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</si>
  <si>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</si>
  <si>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</si>
  <si>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</si>
  <si>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</si>
  <si>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</si>
  <si>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</si>
  <si>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</si>
  <si>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</si>
  <si>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</si>
  <si>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</si>
  <si>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</si>
  <si>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</si>
  <si>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</si>
  <si>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</si>
  <si>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</si>
  <si>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</si>
  <si>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</si>
  <si>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</si>
  <si>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</si>
  <si>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</si>
  <si>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</si>
  <si>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</si>
  <si>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</si>
  <si>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</si>
  <si>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</si>
  <si>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</si>
  <si>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</si>
  <si>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</si>
  <si>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</si>
  <si>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</si>
  <si>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</si>
  <si>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</si>
  <si>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</si>
  <si>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</si>
  <si>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</si>
  <si>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</si>
  <si>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</si>
  <si>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</si>
  <si>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</si>
  <si>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</si>
  <si>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</si>
  <si>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</si>
  <si>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</si>
  <si>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</si>
  <si>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</si>
  <si>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</si>
  <si>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</si>
  <si>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</si>
  <si>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</si>
  <si>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</si>
  <si>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</si>
  <si>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</si>
  <si>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</si>
  <si>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</si>
  <si>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</si>
  <si>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</si>
  <si>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</si>
  <si>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</si>
  <si>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</si>
  <si>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</si>
  <si>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</si>
  <si>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</si>
  <si>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</si>
  <si>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</si>
  <si>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</si>
  <si>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</si>
  <si>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</si>
  <si>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</si>
  <si>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</si>
  <si>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</si>
  <si>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</si>
  <si>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</si>
  <si>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</si>
  <si>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</si>
  <si>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</si>
  <si>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</si>
  <si>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</si>
  <si>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</si>
  <si>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</si>
  <si>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</si>
  <si>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</si>
  <si>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</si>
  <si>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</si>
  <si>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</si>
  <si>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</si>
  <si>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</si>
  <si>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</si>
  <si>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</si>
  <si>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</si>
  <si>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</si>
  <si>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</si>
  <si>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</si>
  <si>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</si>
  <si>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</si>
  <si>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</si>
  <si>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</si>
  <si>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</si>
  <si>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</si>
  <si>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</si>
  <si>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</si>
  <si>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</si>
  <si>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</si>
  <si>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</si>
  <si>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</si>
  <si>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</si>
  <si>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</si>
  <si>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</si>
  <si>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</si>
  <si>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</si>
  <si>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</si>
  <si>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</si>
  <si>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</si>
  <si>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</si>
  <si>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</si>
  <si>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</si>
  <si>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</si>
  <si>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</si>
  <si>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</si>
  <si>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</si>
  <si>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</si>
  <si>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</si>
  <si>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</si>
  <si>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</si>
  <si>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</si>
  <si>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</si>
  <si>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</si>
  <si>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</si>
  <si>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</si>
  <si>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</si>
  <si>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</si>
  <si>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</si>
  <si>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</si>
  <si>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</si>
  <si>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</si>
  <si>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</si>
  <si>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</si>
  <si>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</si>
  <si>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</si>
  <si>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</si>
  <si>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</si>
  <si>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</si>
  <si>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</si>
  <si>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</si>
  <si>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</si>
  <si>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</si>
  <si>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</si>
  <si>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</si>
  <si>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</si>
  <si>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</si>
  <si>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</si>
  <si>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</si>
  <si>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</si>
  <si>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</si>
  <si>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</si>
  <si>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</si>
  <si>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</si>
  <si>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</si>
  <si>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</si>
  <si>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</si>
  <si>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</si>
  <si>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</si>
  <si>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</si>
  <si>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</si>
  <si>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</si>
  <si>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</si>
  <si>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</si>
  <si>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</si>
  <si>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</si>
  <si>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</si>
  <si>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</si>
  <si>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</si>
  <si>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</si>
  <si>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</si>
  <si>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</si>
  <si>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</si>
  <si>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</si>
  <si>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</si>
  <si>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</si>
  <si>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</si>
  <si>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</si>
  <si>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</si>
  <si>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</si>
  <si>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</si>
  <si>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</si>
  <si>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</si>
  <si>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</si>
  <si>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</si>
  <si>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</si>
  <si>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</si>
  <si>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</si>
  <si>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</si>
  <si>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</si>
  <si>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</si>
  <si>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</si>
  <si>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</si>
  <si>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</si>
  <si>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</si>
  <si>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</si>
  <si>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</si>
  <si>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</si>
  <si>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</si>
  <si>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</si>
  <si>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</si>
  <si>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</si>
  <si>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</si>
  <si>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</si>
  <si>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</si>
  <si>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</si>
  <si>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</si>
  <si>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</si>
  <si>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</si>
  <si>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</si>
  <si>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</si>
  <si>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</si>
  <si>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</si>
  <si>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</si>
  <si>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</si>
  <si>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</si>
  <si>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</si>
  <si>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</si>
  <si>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</si>
  <si>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</si>
  <si>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</si>
  <si>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</si>
  <si>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</si>
  <si>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</si>
  <si>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</si>
  <si>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</si>
  <si>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</si>
  <si>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</si>
  <si>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</si>
  <si>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</si>
  <si>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</si>
  <si>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</si>
  <si>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</si>
  <si>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</si>
  <si>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</si>
  <si>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</si>
  <si>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</si>
  <si>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</si>
  <si>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</si>
  <si>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</si>
  <si>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</si>
  <si>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</si>
  <si>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</si>
  <si>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</si>
  <si>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</si>
  <si>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</si>
  <si>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</si>
  <si>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</si>
  <si>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</si>
  <si>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</si>
  <si>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</si>
  <si>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</si>
  <si>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</si>
  <si>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</si>
  <si>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</si>
  <si>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</si>
  <si>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</si>
  <si>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</si>
  <si>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</si>
  <si>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</si>
  <si>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</si>
  <si>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</si>
  <si>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</si>
  <si>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</si>
  <si>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</si>
  <si>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</si>
  <si>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</si>
  <si>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</si>
  <si>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</si>
  <si>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</si>
  <si>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</si>
  <si>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</si>
  <si>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</si>
  <si>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</si>
  <si>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</si>
  <si>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</si>
  <si>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</si>
  <si>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</si>
  <si>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</si>
  <si>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</si>
  <si>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</si>
  <si>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</si>
  <si>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</si>
  <si>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</si>
  <si>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</si>
  <si>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</si>
  <si>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</si>
  <si>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</si>
  <si>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</si>
  <si>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</si>
  <si>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</si>
  <si>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</si>
  <si>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</si>
  <si>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</si>
  <si>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</si>
  <si>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</si>
  <si>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</si>
  <si>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</si>
  <si>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</si>
  <si>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</si>
  <si>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</si>
  <si>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</si>
  <si>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</si>
  <si>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</si>
  <si>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</si>
  <si>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</si>
  <si>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</si>
  <si>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</si>
  <si>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</si>
  <si>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</si>
  <si>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</si>
  <si>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</si>
  <si>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</si>
  <si>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</si>
  <si>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</si>
  <si>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</si>
  <si>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</si>
  <si>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</si>
  <si>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</si>
  <si>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</si>
  <si>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</si>
  <si>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</si>
  <si>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</si>
  <si>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</si>
  <si>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</si>
  <si>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</si>
  <si>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</si>
  <si>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</si>
  <si>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</si>
  <si>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</si>
  <si>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</si>
  <si>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</si>
  <si>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</si>
  <si>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</si>
  <si>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</si>
  <si>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</si>
  <si>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</si>
  <si>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</si>
  <si>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</si>
  <si>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</si>
  <si>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</si>
  <si>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</si>
  <si>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</si>
  <si>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</si>
  <si>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</si>
  <si>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</si>
  <si>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</si>
  <si>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</si>
  <si>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</si>
  <si>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</si>
  <si>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</si>
  <si>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</si>
  <si>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</si>
  <si>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</si>
  <si>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</si>
  <si>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</si>
  <si>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</si>
  <si>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</si>
  <si>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</si>
  <si>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</si>
  <si>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</si>
  <si>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</si>
  <si>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</si>
  <si>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</si>
  <si>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</si>
  <si>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</si>
  <si>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</si>
  <si>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</si>
  <si>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</si>
  <si>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</si>
  <si>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</si>
  <si>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</si>
  <si>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</si>
  <si>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</si>
  <si>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</si>
  <si>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</si>
  <si>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</si>
  <si>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</si>
  <si>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</si>
  <si>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</si>
  <si>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</si>
  <si>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</si>
  <si>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</si>
  <si>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</si>
  <si>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</si>
  <si>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</si>
  <si>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</si>
  <si>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</si>
  <si>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</si>
  <si>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</si>
  <si>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</si>
  <si>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</si>
  <si>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</si>
  <si>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</si>
  <si>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</si>
  <si>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</si>
  <si>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</si>
  <si>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</si>
  <si>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</si>
  <si>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</si>
  <si>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</si>
  <si>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</si>
  <si>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</si>
  <si>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</si>
  <si>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</si>
  <si>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</si>
  <si>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</si>
  <si>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</si>
  <si>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</si>
  <si>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</si>
  <si>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</si>
  <si>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</si>
  <si>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</si>
  <si>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</si>
  <si>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</si>
  <si>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</si>
  <si>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</si>
  <si>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</si>
  <si>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</si>
  <si>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</si>
  <si>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</si>
  <si>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</si>
  <si>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</si>
  <si>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</si>
  <si>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</si>
  <si>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</si>
  <si>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</si>
  <si>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</si>
  <si>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</si>
  <si>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</si>
  <si>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</si>
  <si>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</si>
  <si>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</si>
  <si>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</si>
  <si>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</si>
  <si>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</si>
  <si>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</si>
  <si>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</si>
  <si>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</si>
  <si>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</si>
  <si>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</si>
  <si>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</si>
  <si>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</si>
  <si>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</si>
  <si>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</si>
  <si>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</si>
  <si>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</si>
  <si>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</si>
  <si>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</si>
  <si>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</si>
  <si>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</si>
  <si>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</si>
  <si>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</si>
  <si>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</si>
  <si>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</si>
  <si>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</si>
  <si>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</si>
  <si>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</si>
  <si>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</si>
  <si>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</si>
  <si>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</si>
  <si>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</si>
  <si>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</si>
  <si>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</si>
  <si>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</si>
  <si>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</si>
  <si>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</si>
  <si>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</si>
  <si>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</si>
  <si>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</si>
  <si>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</si>
  <si>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</si>
  <si>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</si>
  <si>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</si>
  <si>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</si>
  <si>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</si>
  <si>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</si>
  <si>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</si>
  <si>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</si>
  <si>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</si>
  <si>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</si>
  <si>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</si>
  <si>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</si>
  <si>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</si>
  <si>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</si>
  <si>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</si>
  <si>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</si>
  <si>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</si>
  <si>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</si>
  <si>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</si>
  <si>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</si>
  <si>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</si>
  <si>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</si>
  <si>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</si>
  <si>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</si>
  <si>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</si>
  <si>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</si>
  <si>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</si>
  <si>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</si>
  <si>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</si>
  <si>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</si>
  <si>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</si>
  <si>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</si>
  <si>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</si>
  <si>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</si>
  <si>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</si>
  <si>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</si>
  <si>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</si>
  <si>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</si>
  <si>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</si>
  <si>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</si>
  <si>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</si>
  <si>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</si>
  <si>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</si>
  <si>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</si>
  <si>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</si>
  <si>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</si>
  <si>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</si>
  <si>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</si>
  <si>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</si>
  <si>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</si>
  <si>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</si>
  <si>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</si>
  <si>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</si>
  <si>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</si>
  <si>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</si>
  <si>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</si>
  <si>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</si>
  <si>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</si>
  <si>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</si>
  <si>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</si>
  <si>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</si>
  <si>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</si>
  <si>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</si>
  <si>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</si>
  <si>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</si>
  <si>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</si>
  <si>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</si>
  <si>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</si>
  <si>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</si>
  <si>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</si>
  <si>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</si>
  <si>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</si>
  <si>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</si>
  <si>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</si>
  <si>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</si>
  <si>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</si>
  <si>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</si>
  <si>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</si>
  <si>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</si>
  <si>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</si>
  <si>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</si>
  <si>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</si>
  <si>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</si>
  <si>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</si>
  <si>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</si>
  <si>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</si>
  <si>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</si>
  <si>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</si>
  <si>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</si>
  <si>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</si>
  <si>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</si>
  <si>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</si>
  <si>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</si>
  <si>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</si>
  <si>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</si>
  <si>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</si>
  <si>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</si>
  <si>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</si>
  <si>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</si>
  <si>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</si>
  <si>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</si>
  <si>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</si>
  <si>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</si>
  <si>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</si>
  <si>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</si>
  <si>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</si>
  <si>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</si>
  <si>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</si>
  <si>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</si>
  <si>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</si>
  <si>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</si>
  <si>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</si>
  <si>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</si>
  <si>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</si>
  <si>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</si>
  <si>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</si>
  <si>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</si>
  <si>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</si>
  <si>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</si>
  <si>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</si>
  <si>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</si>
  <si>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</si>
  <si>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</si>
  <si>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</si>
  <si>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</si>
  <si>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</si>
  <si>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</si>
  <si>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</si>
  <si>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</si>
  <si>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</si>
  <si>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</si>
  <si>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</si>
  <si>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</si>
  <si>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</si>
  <si>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</si>
  <si>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</si>
  <si>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</si>
  <si>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</si>
  <si>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</si>
  <si>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</si>
  <si>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</si>
  <si>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</si>
  <si>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</si>
  <si>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</si>
  <si>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</si>
  <si>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</si>
  <si>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</si>
  <si>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</si>
  <si>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</si>
  <si>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</si>
  <si>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</si>
  <si>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</si>
  <si>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</si>
  <si>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</si>
  <si>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</si>
  <si>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</si>
  <si>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</si>
  <si>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</si>
  <si>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</si>
  <si>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</si>
  <si>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</si>
  <si>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</si>
  <si>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</si>
  <si>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</si>
  <si>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</si>
  <si>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</si>
  <si>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</si>
  <si>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</si>
  <si>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</si>
  <si>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</si>
  <si>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</si>
  <si>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</si>
  <si>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</si>
  <si>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</si>
  <si>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</si>
  <si>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</si>
  <si>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</si>
  <si>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</si>
  <si>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</si>
  <si>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</si>
  <si>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</si>
  <si>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</si>
  <si>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</si>
  <si>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</si>
  <si>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</si>
  <si>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</si>
  <si>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</si>
  <si>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</si>
  <si>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</si>
  <si>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</si>
  <si>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</si>
  <si>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</si>
  <si>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</si>
  <si>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</si>
  <si>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</si>
  <si>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</si>
  <si>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</si>
  <si>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</si>
  <si>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</si>
  <si>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</si>
  <si>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</si>
  <si>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</si>
  <si>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</si>
  <si>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</si>
  <si>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</si>
  <si>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</si>
  <si>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</si>
  <si>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</si>
  <si>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</si>
  <si>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</si>
  <si>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</si>
  <si>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</si>
  <si>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</si>
  <si>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</si>
  <si>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</si>
  <si>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</si>
  <si>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</si>
  <si>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</si>
  <si>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</si>
  <si>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</si>
  <si>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</si>
  <si>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</si>
  <si>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</si>
  <si>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</si>
  <si>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</si>
  <si>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</si>
  <si>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</si>
  <si>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</si>
  <si>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</si>
  <si>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</si>
  <si>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</si>
  <si>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</si>
  <si>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</si>
  <si>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</si>
  <si>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</si>
  <si>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</si>
  <si>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</si>
  <si>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</si>
  <si>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</si>
  <si>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</si>
  <si>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</si>
  <si>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</si>
  <si>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</si>
  <si>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</si>
  <si>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</si>
  <si>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</si>
  <si>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</si>
  <si>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</si>
  <si>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</si>
  <si>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</si>
  <si>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</si>
  <si>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</si>
  <si>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</si>
  <si>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</si>
  <si>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</si>
  <si>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</si>
  <si>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</si>
  <si>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</si>
  <si>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</si>
  <si>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</si>
  <si>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</si>
  <si>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</si>
  <si>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</si>
  <si>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</si>
  <si>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</si>
  <si>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</si>
  <si>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</si>
  <si>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</si>
  <si>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</si>
  <si>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</si>
  <si>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</si>
  <si>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</si>
  <si>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</si>
  <si>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</si>
  <si>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</si>
  <si>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</si>
  <si>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</si>
  <si>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</si>
  <si>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</si>
  <si>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</si>
  <si>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</si>
  <si>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</si>
  <si>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</si>
  <si>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</si>
  <si>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</si>
  <si>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</si>
  <si>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</si>
  <si>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</si>
  <si>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</si>
  <si>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</si>
  <si>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</si>
  <si>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</si>
  <si>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</si>
  <si>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</si>
  <si>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</si>
  <si>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</si>
  <si>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</si>
  <si>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</si>
  <si>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</si>
  <si>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</si>
  <si>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</si>
  <si>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</si>
  <si>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</si>
  <si>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</si>
  <si>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</si>
  <si>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</si>
  <si>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</si>
  <si>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</si>
  <si>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</si>
  <si>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</si>
  <si>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</si>
  <si>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</si>
  <si>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</si>
  <si>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</si>
  <si>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</si>
  <si>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</si>
  <si>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</si>
  <si>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</si>
  <si>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</si>
  <si>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</si>
  <si>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</si>
  <si>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</si>
  <si>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</si>
  <si>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</si>
  <si>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</si>
  <si>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</si>
  <si>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</si>
  <si>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</si>
  <si>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</si>
  <si>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</si>
  <si>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</si>
  <si>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</si>
  <si>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</si>
  <si>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</si>
  <si>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</si>
  <si>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</si>
  <si>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</si>
  <si>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</si>
  <si>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</si>
  <si>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</si>
  <si>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</si>
  <si>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</si>
  <si>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</si>
  <si>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</si>
  <si>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</si>
  <si>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</si>
  <si>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</si>
  <si>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</si>
  <si>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</si>
  <si>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</si>
  <si>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</si>
  <si>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</si>
  <si>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</si>
  <si>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</si>
  <si>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</si>
  <si>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</si>
  <si>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</si>
  <si>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</si>
  <si>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</si>
  <si>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</si>
  <si>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</si>
  <si>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</si>
  <si>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</si>
  <si>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</si>
  <si>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</si>
  <si>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</si>
  <si>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</si>
  <si>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</si>
  <si>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</si>
  <si>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</si>
  <si>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</si>
  <si>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</si>
  <si>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</si>
  <si>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</si>
  <si>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</si>
  <si>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</si>
  <si>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</si>
  <si>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</si>
  <si>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</si>
  <si>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</si>
  <si>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</si>
  <si>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</si>
  <si>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</si>
  <si>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</si>
  <si>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</si>
  <si>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</si>
  <si>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</si>
  <si>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</si>
  <si>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</si>
  <si>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</si>
  <si>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</si>
  <si>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</si>
  <si>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</si>
  <si>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</si>
  <si>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</si>
  <si>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</si>
  <si>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</si>
  <si>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</si>
  <si>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</si>
  <si>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</si>
  <si>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</si>
  <si>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</si>
  <si>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</si>
  <si>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</si>
  <si>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</si>
  <si>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</si>
  <si>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</si>
  <si>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</si>
  <si>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</si>
  <si>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</si>
  <si>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</si>
  <si>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</si>
  <si>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</si>
  <si>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</si>
  <si>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</si>
  <si>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</si>
  <si>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</si>
  <si>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</si>
  <si>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</si>
  <si>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</si>
  <si>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</si>
  <si>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</si>
  <si>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</si>
  <si>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</si>
  <si>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</si>
  <si>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</si>
  <si>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</si>
  <si>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</si>
  <si>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</si>
  <si>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</si>
  <si>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</si>
  <si>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</si>
  <si>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</si>
  <si>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</si>
  <si>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</si>
  <si>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</si>
  <si>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</si>
  <si>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</si>
  <si>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</si>
  <si>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</si>
  <si>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</si>
  <si>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</si>
  <si>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</si>
  <si>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</si>
  <si>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</si>
  <si>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</si>
  <si>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</si>
  <si>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</si>
  <si>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</si>
  <si>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</si>
  <si>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</si>
  <si>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</si>
  <si>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</si>
  <si>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</si>
  <si>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</si>
  <si>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</si>
  <si>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</si>
  <si>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</si>
  <si>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</si>
  <si>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</si>
  <si>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</si>
  <si>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</si>
  <si>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</si>
  <si>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</si>
  <si>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</si>
  <si>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</si>
  <si>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</si>
  <si>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</si>
  <si>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</si>
  <si>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</si>
  <si>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</si>
  <si>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</si>
  <si>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</si>
  <si>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</si>
  <si>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</si>
  <si>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</si>
  <si>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</si>
  <si>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</si>
  <si>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</si>
  <si>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</si>
  <si>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</si>
  <si>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</si>
  <si>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</si>
  <si>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</si>
  <si>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</si>
  <si>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</si>
  <si>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</si>
  <si>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</si>
  <si>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</si>
  <si>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</si>
  <si>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</si>
  <si>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</si>
  <si>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</si>
  <si>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</si>
  <si>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</si>
  <si>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</si>
  <si>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</si>
  <si>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</si>
  <si>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</si>
  <si>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</si>
  <si>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</si>
  <si>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</si>
  <si>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</si>
  <si>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</si>
  <si>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</si>
  <si>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</si>
  <si>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</si>
  <si>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</si>
  <si>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</si>
  <si>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</si>
  <si>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</si>
  <si>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</si>
  <si>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</si>
  <si>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</si>
  <si>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</si>
  <si>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</si>
  <si>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</si>
  <si>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</si>
  <si>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</si>
  <si>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</si>
  <si>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</si>
  <si>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</si>
  <si>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</si>
  <si>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</si>
  <si>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</si>
  <si>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</si>
  <si>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</si>
  <si>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</si>
  <si>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</si>
  <si>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</si>
  <si>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</si>
  <si>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</si>
  <si>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</si>
  <si>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</si>
  <si>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</si>
  <si>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</si>
  <si>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</si>
  <si>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</si>
  <si>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</si>
  <si>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</si>
  <si>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</si>
  <si>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</si>
  <si>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</si>
  <si>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</si>
  <si>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</si>
  <si>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</si>
  <si>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</si>
  <si>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</si>
  <si>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</si>
  <si>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</si>
  <si>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</si>
  <si>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</si>
  <si>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</si>
  <si>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</si>
  <si>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</si>
  <si>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</si>
  <si>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</si>
  <si>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</si>
  <si>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</si>
  <si>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</si>
  <si>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</si>
  <si>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</si>
  <si>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</si>
  <si>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</si>
  <si>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</si>
  <si>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</si>
  <si>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</si>
  <si>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</si>
  <si>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</si>
  <si>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</si>
  <si>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</si>
  <si>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</si>
  <si>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</si>
  <si>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</si>
  <si>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</si>
  <si>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</si>
  <si>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</si>
  <si>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</si>
  <si>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</si>
  <si>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</si>
  <si>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</si>
  <si>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</si>
  <si>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</si>
  <si>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</si>
  <si>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</si>
  <si>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</si>
  <si>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</si>
  <si>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</si>
  <si>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</si>
  <si>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</si>
  <si>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</si>
  <si>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</si>
  <si>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</si>
  <si>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</si>
  <si>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</si>
  <si>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</si>
  <si>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</si>
  <si>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</si>
  <si>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</si>
  <si>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</si>
  <si>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</si>
  <si>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</si>
  <si>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</si>
  <si>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</si>
  <si>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</si>
  <si>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</si>
  <si>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</si>
  <si>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</si>
  <si>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</si>
  <si>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</si>
  <si>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</si>
  <si>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</si>
  <si>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</si>
  <si>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</si>
  <si>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</si>
  <si>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</si>
  <si>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</si>
  <si>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</si>
  <si>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</si>
  <si>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</si>
  <si>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</si>
  <si>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</si>
  <si>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</si>
  <si>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</si>
  <si>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</si>
  <si>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</si>
  <si>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</si>
  <si>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</si>
  <si>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</si>
  <si>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</si>
  <si>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</si>
  <si>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</si>
  <si>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</si>
  <si>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</si>
  <si>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</si>
  <si>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</si>
  <si>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</si>
  <si>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</si>
  <si>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</si>
  <si>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</si>
  <si>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</si>
  <si>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</si>
  <si>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</si>
  <si>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</si>
  <si>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</si>
  <si>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</si>
  <si>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</si>
  <si>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</si>
  <si>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</si>
  <si>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</si>
  <si>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</si>
  <si>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</si>
  <si>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</si>
  <si>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</si>
  <si>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</si>
  <si>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</si>
  <si>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</si>
  <si>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</si>
  <si>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</si>
  <si>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</si>
  <si>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</si>
  <si>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</si>
  <si>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</si>
  <si>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</si>
  <si>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</si>
  <si>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</si>
  <si>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</si>
  <si>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</si>
  <si>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</si>
  <si>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</si>
  <si>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</si>
  <si>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</si>
  <si>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</si>
  <si>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</si>
  <si>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</si>
  <si>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</si>
  <si>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</si>
  <si>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</si>
  <si>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</si>
  <si>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</si>
  <si>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</si>
  <si>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</si>
  <si>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</si>
  <si>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</si>
  <si>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</si>
  <si>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</si>
  <si>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</si>
  <si>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</si>
  <si>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</si>
  <si>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</si>
  <si>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</si>
  <si>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</si>
  <si>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</si>
  <si>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</si>
  <si>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</si>
  <si>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</si>
  <si>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</si>
  <si>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</si>
  <si>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</si>
  <si>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</si>
  <si>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</si>
  <si>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</si>
  <si>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</si>
  <si>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</si>
  <si>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</si>
  <si>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</si>
  <si>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</si>
  <si>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</si>
  <si>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</si>
  <si>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</si>
  <si>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</si>
  <si>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</si>
  <si>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</si>
  <si>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</si>
  <si>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</si>
  <si>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</si>
  <si>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</si>
  <si>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</si>
  <si>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</si>
  <si>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</si>
  <si>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</si>
  <si>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</si>
  <si>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</si>
  <si>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</si>
  <si>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</si>
  <si>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</si>
  <si>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</si>
  <si>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</si>
  <si>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</si>
  <si>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</si>
  <si>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</si>
  <si>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</si>
  <si>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</si>
  <si>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</si>
  <si>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</si>
  <si>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</si>
  <si>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</si>
  <si>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</si>
  <si>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</si>
  <si>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</si>
  <si>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</si>
  <si>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</si>
  <si>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</si>
  <si>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</si>
  <si>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</si>
  <si>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</si>
  <si>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</si>
  <si>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</si>
  <si>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</si>
  <si>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</si>
  <si>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</si>
  <si>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</si>
  <si>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</si>
  <si>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</si>
  <si>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</si>
  <si>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</si>
  <si>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</si>
  <si>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</si>
  <si>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</si>
  <si>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</si>
  <si>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</si>
  <si>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</si>
  <si>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</si>
  <si>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</si>
  <si>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</si>
  <si>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</si>
  <si>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</si>
  <si>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</si>
  <si>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</si>
  <si>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</si>
  <si>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</si>
  <si>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</si>
  <si>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</si>
  <si>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</si>
  <si>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</si>
  <si>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</si>
  <si>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</si>
  <si>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</si>
  <si>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</si>
  <si>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</si>
  <si>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</si>
  <si>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</si>
  <si>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</si>
  <si>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</si>
  <si>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</si>
  <si>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</si>
  <si>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</si>
  <si>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</si>
  <si>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</si>
  <si>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</si>
  <si>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</si>
  <si>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</si>
  <si>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</si>
  <si>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</si>
  <si>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</si>
  <si>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</si>
  <si>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</si>
  <si>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</si>
  <si>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</si>
  <si>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</si>
  <si>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</si>
  <si>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</si>
  <si>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</si>
  <si>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</si>
  <si>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</si>
  <si>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</si>
  <si>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</si>
  <si>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</si>
  <si>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</si>
  <si>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</si>
  <si>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</si>
  <si>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</si>
  <si>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</si>
  <si>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</si>
  <si>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</si>
  <si>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</si>
  <si>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</si>
  <si>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</si>
  <si>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</si>
  <si>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</si>
  <si>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</si>
  <si>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</si>
  <si>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</si>
  <si>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</si>
  <si>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</si>
  <si>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</si>
  <si>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</si>
  <si>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</si>
  <si>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</si>
  <si>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</si>
  <si>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</si>
  <si>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</si>
  <si>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</si>
  <si>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</si>
  <si>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</si>
  <si>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</si>
  <si>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</si>
  <si>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</si>
  <si>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</si>
  <si>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</si>
  <si>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</si>
  <si>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</si>
  <si>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</si>
  <si>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</si>
  <si>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</si>
  <si>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</si>
  <si>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</si>
  <si>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</si>
  <si>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</si>
  <si>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</si>
  <si>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</si>
  <si>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</si>
  <si>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</si>
  <si>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</si>
  <si>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</si>
  <si>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</si>
  <si>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</si>
  <si>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</si>
  <si>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</si>
  <si>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</si>
  <si>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</si>
  <si>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</si>
  <si>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</si>
  <si>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</si>
  <si>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</si>
  <si>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</si>
  <si>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</si>
  <si>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</si>
  <si>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</si>
  <si>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</si>
  <si>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</si>
  <si>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</si>
  <si>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</si>
  <si>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</si>
  <si>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</si>
  <si>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</si>
  <si>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</si>
  <si>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</si>
  <si>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</si>
  <si>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</si>
  <si>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</si>
  <si>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</si>
  <si>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</si>
  <si>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</si>
  <si>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</si>
  <si>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</si>
  <si>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</si>
  <si>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</si>
  <si>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</si>
  <si>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</si>
  <si>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</si>
  <si>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</si>
  <si>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</si>
  <si>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</si>
  <si>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</si>
  <si>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</si>
  <si>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</si>
  <si>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</si>
  <si>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</si>
  <si>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</si>
  <si>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</si>
  <si>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</si>
  <si>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</si>
  <si>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</si>
  <si>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</si>
  <si>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</si>
  <si>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</si>
  <si>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</si>
  <si>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</si>
  <si>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</si>
  <si>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</si>
  <si>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</si>
  <si>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</si>
  <si>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</si>
  <si>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</si>
  <si>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</si>
  <si>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</si>
  <si>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</si>
  <si>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</si>
  <si>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</si>
  <si>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</si>
  <si>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</si>
  <si>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</si>
  <si>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</si>
  <si>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</si>
  <si>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</si>
  <si>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</si>
  <si>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</si>
  <si>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</si>
  <si>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</si>
  <si>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</si>
  <si>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</si>
  <si>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</si>
  <si>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</si>
  <si>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</si>
  <si>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</si>
  <si>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</si>
  <si>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</si>
  <si>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</si>
  <si>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</si>
  <si>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</si>
  <si>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</si>
  <si>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</si>
  <si>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</si>
  <si>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</si>
  <si>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</si>
  <si>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</si>
  <si>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</si>
  <si>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</si>
  <si>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</si>
  <si>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</si>
  <si>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</si>
  <si>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</si>
  <si>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</si>
  <si>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</si>
  <si>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</si>
  <si>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</si>
  <si>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</si>
  <si>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</si>
  <si>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</si>
  <si>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</si>
  <si>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</si>
  <si>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</si>
  <si>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</si>
  <si>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</si>
  <si>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</si>
  <si>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</si>
  <si>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</si>
  <si>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</si>
  <si>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</si>
  <si>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</si>
  <si>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</si>
  <si>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</si>
  <si>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</si>
  <si>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</si>
  <si>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</si>
  <si>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</si>
  <si>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</si>
  <si>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</si>
  <si>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</si>
  <si>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</si>
  <si>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</si>
  <si>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</si>
  <si>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</si>
  <si>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</si>
  <si>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</si>
  <si>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</si>
  <si>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</si>
  <si>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</si>
  <si>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</si>
  <si>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</si>
  <si>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</si>
  <si>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</si>
  <si>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</si>
  <si>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</si>
  <si>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</si>
  <si>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</si>
  <si>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</si>
  <si>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</si>
  <si>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</si>
  <si>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</si>
  <si>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</si>
  <si>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</si>
  <si>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</si>
  <si>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</si>
  <si>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</si>
  <si>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</si>
  <si>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</si>
  <si>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</si>
  <si>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</si>
  <si>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</si>
  <si>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</si>
  <si>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</si>
  <si>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</si>
  <si>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</si>
  <si>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</si>
  <si>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</si>
  <si>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</si>
  <si>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</si>
  <si>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</si>
  <si>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</si>
  <si>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</si>
  <si>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</si>
  <si>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</si>
  <si>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</si>
  <si>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</si>
  <si>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</si>
  <si>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</si>
  <si>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</si>
  <si>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</si>
  <si>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</si>
  <si>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</si>
  <si>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</si>
  <si>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</si>
  <si>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</si>
  <si>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</si>
  <si>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</si>
  <si>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</si>
  <si>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</si>
  <si>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</si>
  <si>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</si>
  <si>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</si>
  <si>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</si>
  <si>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</si>
  <si>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</si>
  <si>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</si>
  <si>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</si>
  <si>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</si>
  <si>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</si>
  <si>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</si>
  <si>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</si>
  <si>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</si>
  <si>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</si>
  <si>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</si>
  <si>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</si>
  <si>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</si>
  <si>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</si>
  <si>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</si>
  <si>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</si>
  <si>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</si>
  <si>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</si>
  <si>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</si>
  <si>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</si>
  <si>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</si>
  <si>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</si>
  <si>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</si>
  <si>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</si>
  <si>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</si>
  <si>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</si>
  <si>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</si>
  <si>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</si>
  <si>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</si>
  <si>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</si>
  <si>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</si>
  <si>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</si>
  <si>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</si>
  <si>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</si>
  <si>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</si>
  <si>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</si>
  <si>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</si>
  <si>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</si>
  <si>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</si>
  <si>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</si>
  <si>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</si>
  <si>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</si>
  <si>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</si>
  <si>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</si>
  <si>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</si>
  <si>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</si>
  <si>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</si>
  <si>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</si>
  <si>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</si>
  <si>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</si>
  <si>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</si>
  <si>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</si>
  <si>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</si>
  <si>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</si>
  <si>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</si>
  <si>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</si>
  <si>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</si>
  <si>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</si>
  <si>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</si>
  <si>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</si>
  <si>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</si>
  <si>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</si>
  <si>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</si>
  <si>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</si>
  <si>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</si>
  <si>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</si>
  <si>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</si>
  <si>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</si>
  <si>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</si>
  <si>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</si>
  <si>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</si>
  <si>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</si>
  <si>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</si>
  <si>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</si>
  <si>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</si>
  <si>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</si>
  <si>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</si>
  <si>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</si>
  <si>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</si>
  <si>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</si>
  <si>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</si>
  <si>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</si>
  <si>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</si>
  <si>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</si>
  <si>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</si>
  <si>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</si>
  <si>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</si>
  <si>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</si>
  <si>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</si>
  <si>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</si>
  <si>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</si>
  <si>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</si>
  <si>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</si>
  <si>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</si>
  <si>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</si>
  <si>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</si>
  <si>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</si>
  <si>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</si>
  <si>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</si>
  <si>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</si>
  <si>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</si>
  <si>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</si>
  <si>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</si>
  <si>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</si>
  <si>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</si>
  <si>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</si>
  <si>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</si>
  <si>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</si>
  <si>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</si>
  <si>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</si>
  <si>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</si>
  <si>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</si>
  <si>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</si>
  <si>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</si>
  <si>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</si>
  <si>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</si>
  <si>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</si>
  <si>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</si>
  <si>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</si>
  <si>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</si>
  <si>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</si>
  <si>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</si>
  <si>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</si>
  <si>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</si>
  <si>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</si>
  <si>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</si>
  <si>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</si>
  <si>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</si>
  <si>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</si>
  <si>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</si>
  <si>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</si>
  <si>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</si>
  <si>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</si>
  <si>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</si>
  <si>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</si>
  <si>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</si>
  <si>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</si>
  <si>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</si>
  <si>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</si>
  <si>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</si>
  <si>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</si>
  <si>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</si>
  <si>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</si>
  <si>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</si>
  <si>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</si>
  <si>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</si>
  <si>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</si>
  <si>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</si>
  <si>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</si>
  <si>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</si>
  <si>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</si>
  <si>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</si>
  <si>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</si>
  <si>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</si>
  <si>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</si>
  <si>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</si>
  <si>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</si>
  <si>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</si>
  <si>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</si>
  <si>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</si>
  <si>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</si>
  <si>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</si>
  <si>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</si>
  <si>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</si>
  <si>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</si>
  <si>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</si>
  <si>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</si>
  <si>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</si>
  <si>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</si>
  <si>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</si>
  <si>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</si>
  <si>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</si>
  <si>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</si>
  <si>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</si>
  <si>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</si>
  <si>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</si>
  <si>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</si>
  <si>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</si>
  <si>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</si>
  <si>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</si>
  <si>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</si>
  <si>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</si>
  <si>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</si>
  <si>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</si>
  <si>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</si>
  <si>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</si>
  <si>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</si>
  <si>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</si>
  <si>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</si>
  <si>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</si>
  <si>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</si>
  <si>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</si>
  <si>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</si>
  <si>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</si>
  <si>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</si>
  <si>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</si>
  <si>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</si>
  <si>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</si>
  <si>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</si>
  <si>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</si>
  <si>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</si>
  <si>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</si>
  <si>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</si>
  <si>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</si>
  <si>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</si>
  <si>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</si>
  <si>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</si>
  <si>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</si>
  <si>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</si>
  <si>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</si>
  <si>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</si>
  <si>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</si>
  <si>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</si>
  <si>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</si>
  <si>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</si>
  <si>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</si>
  <si>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</si>
  <si>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</si>
  <si>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</si>
  <si>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</si>
  <si>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</si>
  <si>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</si>
  <si>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</si>
  <si>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</si>
  <si>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</si>
  <si>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</si>
  <si>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</si>
  <si>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</si>
  <si>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</si>
  <si>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</si>
  <si>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</si>
  <si>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</si>
  <si>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</si>
  <si>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</si>
  <si>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</si>
  <si>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</si>
  <si>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</si>
  <si>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</si>
  <si>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</si>
  <si>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</si>
  <si>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</si>
  <si>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</si>
  <si>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</si>
  <si>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</si>
  <si>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</si>
  <si>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</si>
  <si>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</si>
  <si>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</si>
  <si>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</si>
  <si>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</si>
  <si>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</si>
  <si>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</si>
  <si>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</si>
  <si>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</si>
  <si>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</si>
  <si>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</si>
  <si>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</si>
  <si>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</si>
  <si>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</si>
  <si>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</si>
  <si>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</si>
  <si>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</si>
  <si>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</si>
  <si>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</si>
  <si>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</si>
  <si>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</si>
  <si>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</si>
  <si>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</si>
  <si>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</si>
  <si>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</si>
  <si>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</si>
  <si>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</si>
  <si>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</si>
  <si>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</si>
  <si>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</si>
  <si>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</si>
  <si>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</si>
  <si>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</si>
  <si>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</si>
  <si>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</si>
  <si>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</si>
  <si>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</si>
  <si>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</si>
  <si>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</si>
  <si>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</si>
  <si>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</si>
  <si>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</si>
  <si>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</si>
  <si>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</si>
  <si>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</si>
  <si>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</si>
  <si>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</si>
  <si>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</si>
  <si>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</si>
  <si>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</si>
  <si>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</si>
  <si>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</si>
  <si>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</si>
  <si>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</si>
  <si>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</si>
  <si>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</si>
  <si>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</si>
  <si>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</si>
  <si>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</si>
  <si>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</si>
  <si>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</si>
  <si>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</si>
  <si>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</si>
  <si>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</si>
  <si>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</si>
  <si>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</si>
  <si>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</si>
  <si>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</si>
  <si>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</si>
  <si>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</si>
  <si>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</si>
  <si>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</si>
  <si>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</si>
  <si>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</si>
  <si>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</si>
  <si>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</si>
  <si>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</si>
  <si>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</si>
  <si>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</si>
  <si>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</si>
  <si>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</si>
  <si>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</si>
  <si>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</si>
  <si>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</si>
  <si>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</si>
  <si>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</si>
  <si>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</si>
  <si>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</si>
  <si>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</si>
  <si>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</si>
  <si>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</si>
  <si>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</si>
  <si>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</si>
  <si>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</si>
  <si>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</si>
  <si>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</si>
  <si>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</si>
  <si>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</si>
  <si>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</si>
  <si>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</si>
  <si>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</si>
  <si>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</si>
  <si>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</si>
  <si>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</si>
  <si>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</si>
  <si>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</si>
  <si>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</si>
  <si>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</si>
  <si>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</si>
  <si>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</si>
  <si>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</si>
  <si>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</si>
  <si>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</si>
  <si>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</si>
  <si>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</si>
  <si>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</si>
  <si>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</si>
  <si>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</si>
  <si>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</si>
  <si>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</si>
  <si>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</si>
  <si>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</si>
  <si>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</si>
  <si>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</si>
  <si>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</si>
  <si>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</si>
  <si>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</si>
  <si>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</si>
  <si>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</si>
  <si>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</si>
  <si>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</si>
  <si>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</si>
  <si>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</si>
  <si>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</si>
  <si>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</si>
  <si>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</si>
  <si>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</si>
  <si>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</si>
  <si>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</si>
  <si>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</si>
  <si>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</si>
  <si>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</si>
  <si>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</si>
  <si>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</si>
  <si>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</si>
  <si>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</si>
  <si>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</si>
  <si>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</si>
  <si>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</si>
  <si>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</si>
  <si>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</si>
  <si>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</si>
  <si>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</si>
  <si>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</si>
  <si>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</si>
  <si>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</si>
  <si>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</si>
  <si>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</si>
  <si>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</si>
  <si>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</si>
  <si>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</si>
  <si>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</si>
  <si>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</si>
  <si>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</si>
  <si>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</si>
  <si>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</si>
  <si>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</si>
  <si>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</si>
  <si>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</si>
  <si>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</si>
  <si>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</si>
  <si>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</si>
  <si>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</si>
  <si>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</si>
  <si>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</si>
  <si>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</si>
  <si>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</si>
  <si>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</si>
  <si>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</si>
  <si>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</si>
  <si>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</si>
  <si>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</si>
  <si>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</si>
  <si>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</si>
  <si>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</si>
  <si>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</si>
  <si>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</si>
  <si>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</si>
  <si>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</si>
  <si>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</si>
  <si>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</si>
  <si>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</si>
  <si>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</si>
  <si>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</si>
  <si>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</si>
  <si>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</si>
  <si>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</si>
  <si>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</si>
  <si>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</si>
  <si>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</si>
  <si>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</si>
  <si>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</si>
  <si>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</si>
  <si>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</si>
  <si>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</si>
  <si>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</si>
  <si>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</si>
  <si>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</si>
  <si>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</si>
  <si>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</si>
  <si>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</si>
  <si>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</si>
  <si>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</si>
  <si>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</si>
  <si>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</si>
  <si>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</si>
  <si>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</si>
  <si>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</si>
  <si>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</si>
  <si>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</si>
  <si>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</si>
  <si>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</si>
  <si>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</si>
  <si>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</si>
  <si>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</si>
  <si>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</si>
  <si>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</si>
  <si>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</si>
  <si>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</si>
  <si>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</si>
  <si>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</si>
  <si>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</si>
  <si>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</si>
  <si>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</si>
  <si>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</si>
  <si>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</si>
  <si>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</si>
  <si>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</si>
  <si>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</si>
  <si>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</si>
  <si>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</si>
  <si>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</si>
  <si>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</si>
  <si>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</si>
  <si>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</si>
  <si>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</si>
  <si>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</si>
  <si>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</si>
  <si>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</si>
  <si>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</si>
  <si>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</si>
  <si>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</si>
  <si>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</si>
  <si>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</si>
  <si>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</si>
  <si>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</si>
  <si>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</si>
  <si>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</si>
  <si>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</si>
  <si>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</si>
  <si>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</si>
  <si>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</si>
  <si>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</si>
  <si>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</si>
  <si>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</si>
  <si>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</si>
  <si>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</si>
  <si>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</si>
  <si>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</si>
  <si>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</si>
  <si>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</si>
  <si>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</si>
  <si>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</si>
  <si>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</si>
  <si>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</si>
  <si>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</si>
  <si>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</si>
  <si>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</si>
  <si>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</si>
  <si>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</si>
  <si>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</si>
  <si>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</si>
  <si>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</si>
  <si>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</si>
  <si>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</si>
  <si>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</si>
  <si>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</si>
  <si>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</si>
  <si>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</si>
  <si>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</si>
  <si>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</si>
  <si>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</si>
  <si>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</si>
  <si>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</si>
  <si>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</si>
  <si>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</si>
  <si>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</si>
  <si>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</si>
  <si>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</si>
  <si>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</si>
  <si>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</si>
  <si>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</si>
  <si>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</si>
  <si>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</si>
  <si>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</si>
  <si>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</si>
  <si>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</si>
  <si>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</si>
  <si>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</si>
  <si>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</si>
  <si>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</si>
  <si>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</si>
  <si>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</si>
  <si>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</si>
  <si>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</si>
  <si>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</si>
  <si>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</si>
  <si>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</si>
  <si>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</si>
  <si>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</si>
  <si>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</si>
  <si>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</si>
  <si>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</si>
  <si>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</si>
  <si>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</si>
  <si>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</si>
  <si>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</si>
  <si>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</si>
  <si>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</si>
  <si>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</si>
  <si>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</si>
  <si>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</si>
  <si>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</si>
  <si>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</si>
  <si>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</si>
  <si>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</si>
  <si>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</si>
  <si>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</si>
  <si>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</si>
  <si>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</si>
  <si>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</si>
  <si>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</si>
  <si>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</si>
  <si>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</si>
  <si>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</si>
  <si>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</si>
  <si>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</si>
  <si>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</si>
  <si>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</si>
  <si>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</si>
  <si>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</si>
  <si>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</si>
  <si>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</si>
  <si>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</si>
  <si>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</si>
  <si>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</si>
  <si>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</si>
  <si>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</si>
  <si>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</si>
  <si>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</si>
  <si>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</si>
  <si>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</si>
  <si>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</si>
  <si>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</si>
  <si>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</si>
  <si>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</si>
  <si>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</si>
  <si>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</si>
  <si>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</si>
  <si>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</si>
  <si>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</si>
  <si>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</si>
  <si>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</si>
  <si>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</si>
  <si>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</si>
  <si>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</si>
  <si>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</si>
  <si>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</si>
  <si>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</si>
  <si>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</si>
  <si>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</si>
  <si>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</si>
  <si>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</si>
  <si>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</si>
  <si>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</si>
  <si>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</si>
  <si>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</si>
  <si>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</si>
  <si>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</si>
  <si>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</si>
  <si>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</si>
  <si>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</si>
  <si>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</si>
  <si>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</si>
  <si>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</si>
  <si>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</si>
  <si>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</si>
  <si>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</si>
  <si>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</si>
  <si>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</si>
  <si>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</si>
  <si>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</si>
  <si>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</si>
  <si>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</si>
  <si>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</si>
  <si>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</si>
  <si>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</si>
  <si>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</si>
  <si>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</si>
  <si>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</si>
  <si>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</si>
  <si>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</si>
  <si>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</si>
  <si>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</si>
  <si>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</si>
  <si>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</si>
  <si>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</si>
  <si>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</si>
  <si>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</si>
  <si>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</si>
  <si>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</si>
  <si>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</si>
  <si>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</si>
  <si>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</si>
  <si>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</si>
  <si>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</si>
  <si>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</si>
  <si>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</si>
  <si>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</si>
  <si>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</si>
  <si>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</si>
  <si>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</si>
  <si>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</si>
  <si>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</si>
  <si>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</si>
  <si>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</si>
  <si>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</si>
  <si>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</si>
  <si>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</si>
  <si>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</si>
  <si>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</si>
  <si>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</si>
  <si>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</si>
  <si>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</si>
  <si>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</si>
  <si>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</si>
  <si>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</si>
  <si>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</si>
  <si>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</si>
  <si>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</si>
  <si>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</si>
  <si>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</si>
  <si>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</si>
  <si>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</si>
  <si>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</si>
  <si>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</si>
  <si>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</si>
  <si>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</si>
  <si>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</si>
  <si>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</si>
  <si>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</si>
  <si>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</si>
  <si>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</si>
  <si>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</si>
  <si>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</si>
  <si>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</si>
  <si>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</si>
  <si>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</si>
  <si>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</si>
  <si>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</si>
  <si>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</si>
  <si>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</si>
  <si>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</si>
  <si>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</si>
  <si>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</si>
  <si>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</si>
  <si>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</si>
  <si>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</si>
  <si>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</si>
  <si>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</si>
  <si>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</si>
  <si>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</si>
  <si>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</si>
  <si>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</si>
  <si>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</si>
  <si>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</si>
  <si>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</si>
  <si>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</si>
  <si>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</si>
  <si>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</si>
  <si>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</si>
  <si>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</si>
  <si>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</si>
  <si>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</si>
  <si>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</si>
  <si>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</si>
  <si>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</si>
  <si>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</si>
  <si>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</si>
  <si>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</si>
  <si>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</si>
  <si>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</si>
  <si>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</si>
  <si>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</si>
  <si>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</si>
  <si>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</si>
  <si>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</si>
  <si>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</si>
  <si>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</si>
  <si>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</si>
  <si>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</si>
  <si>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</si>
  <si>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</si>
  <si>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</si>
  <si>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</si>
  <si>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</si>
  <si>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</si>
  <si>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</si>
  <si>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</si>
  <si>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</si>
  <si>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</si>
  <si>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</si>
  <si>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</si>
  <si>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</si>
  <si>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</si>
  <si>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</si>
  <si>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</si>
  <si>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</si>
  <si>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</si>
  <si>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</si>
  <si>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</si>
  <si>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</si>
  <si>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</si>
  <si>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</si>
  <si>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</si>
  <si>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</si>
  <si>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</si>
  <si>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</si>
  <si>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</si>
  <si>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</si>
  <si>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</si>
  <si>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</si>
  <si>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</si>
  <si>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</si>
  <si>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</si>
  <si>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</si>
  <si>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</si>
  <si>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</si>
  <si>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</si>
  <si>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</si>
  <si>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</si>
  <si>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</si>
  <si>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</si>
  <si>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</si>
  <si>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</si>
  <si>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</si>
  <si>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</si>
  <si>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</si>
  <si>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</si>
  <si>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</si>
  <si>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</si>
  <si>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</si>
  <si>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</si>
  <si>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</si>
  <si>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</si>
  <si>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</si>
  <si>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</si>
  <si>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</si>
  <si>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</si>
  <si>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</si>
  <si>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</si>
  <si>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</si>
  <si>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</si>
  <si>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</si>
  <si>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</si>
  <si>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</si>
  <si>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</si>
  <si>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</si>
  <si>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</si>
  <si>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</si>
  <si>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</si>
  <si>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</si>
  <si>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</si>
  <si>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</si>
  <si>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</si>
  <si>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</si>
  <si>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</si>
  <si>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</si>
  <si>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</si>
  <si>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</si>
  <si>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</si>
  <si>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</si>
  <si>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</si>
  <si>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</si>
  <si>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</si>
  <si>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</si>
  <si>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</si>
  <si>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</si>
  <si>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</si>
  <si>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</si>
  <si>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</si>
  <si>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</si>
  <si>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</si>
  <si>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</si>
  <si>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</si>
  <si>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</si>
  <si>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</si>
  <si>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</si>
  <si>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</si>
  <si>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</si>
  <si>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</si>
  <si>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</si>
  <si>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</si>
  <si>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</si>
  <si>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</si>
  <si>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</si>
  <si>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</si>
  <si>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</si>
  <si>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</si>
  <si>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</si>
  <si>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</si>
  <si>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</si>
  <si>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</si>
  <si>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</si>
  <si>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</si>
  <si>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</si>
  <si>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</si>
  <si>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</si>
  <si>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</si>
  <si>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</si>
  <si>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</si>
  <si>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</si>
  <si>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</si>
  <si>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</si>
  <si>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</si>
  <si>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</si>
  <si>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</si>
  <si>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</si>
  <si>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</si>
  <si>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</si>
  <si>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</si>
  <si>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</si>
  <si>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</si>
  <si>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</si>
  <si>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</si>
  <si>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</si>
  <si>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</si>
  <si>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</si>
  <si>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</si>
  <si>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</si>
  <si>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</si>
  <si>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</si>
  <si>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</si>
  <si>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</si>
  <si>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</si>
  <si>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</si>
  <si>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</si>
  <si>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</si>
  <si>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</si>
  <si>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</si>
  <si>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</si>
  <si>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</si>
  <si>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</si>
  <si>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</si>
  <si>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</si>
  <si>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</si>
  <si>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</si>
  <si>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</si>
  <si>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</si>
  <si>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</si>
  <si>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</si>
  <si>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</si>
  <si>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</si>
  <si>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</si>
  <si>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</si>
  <si>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</si>
  <si>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</si>
  <si>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</si>
  <si>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</si>
  <si>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</si>
  <si>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</si>
  <si>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</si>
  <si>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</si>
  <si>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</si>
  <si>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</si>
  <si>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</si>
  <si>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</si>
  <si>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</si>
  <si>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</si>
  <si>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</si>
  <si>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</si>
  <si>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</si>
  <si>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</si>
  <si>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</si>
  <si>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</si>
  <si>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</si>
  <si>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</si>
  <si>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</si>
  <si>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</si>
  <si>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</si>
  <si>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</si>
  <si>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</si>
  <si>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</si>
  <si>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</si>
  <si>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</si>
  <si>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</si>
  <si>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</si>
  <si>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</si>
  <si>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</si>
  <si>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</si>
  <si>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</si>
  <si>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</si>
  <si>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</si>
  <si>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</si>
  <si>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</si>
  <si>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</si>
  <si>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</si>
  <si>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</si>
  <si>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</si>
  <si>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</si>
  <si>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</si>
  <si>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</si>
  <si>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</si>
  <si>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</si>
  <si>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</si>
  <si>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</si>
  <si>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</si>
  <si>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</si>
  <si>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</si>
  <si>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</si>
  <si>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</si>
  <si>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</si>
  <si>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</si>
  <si>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</si>
  <si>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</si>
  <si>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</si>
  <si>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</si>
  <si>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</si>
  <si>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</si>
  <si>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</si>
  <si>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</si>
  <si>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</si>
  <si>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</si>
  <si>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</si>
  <si>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</si>
  <si>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</si>
  <si>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</si>
  <si>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</si>
  <si>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</si>
  <si>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</si>
  <si>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</si>
  <si>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</si>
  <si>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</si>
  <si>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</si>
  <si>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</si>
  <si>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</si>
  <si>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</si>
  <si>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</si>
  <si>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</si>
  <si>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</si>
  <si>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</si>
  <si>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</si>
  <si>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</si>
  <si>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</si>
  <si>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</si>
  <si>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</si>
  <si>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</si>
  <si>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</si>
  <si>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</si>
  <si>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</si>
  <si>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</si>
  <si>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</si>
  <si>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</si>
  <si>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</si>
  <si>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</si>
  <si>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</si>
  <si>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</si>
  <si>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</si>
  <si>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</si>
  <si>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</si>
  <si>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</si>
  <si>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</si>
  <si>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</si>
  <si>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</si>
  <si>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</si>
  <si>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</si>
  <si>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</si>
  <si>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</si>
  <si>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</si>
  <si>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</si>
  <si>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</si>
  <si>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</si>
  <si>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</si>
  <si>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</si>
  <si>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</si>
  <si>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</si>
  <si>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</si>
  <si>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</si>
  <si>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</si>
  <si>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</si>
  <si>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</si>
  <si>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</si>
  <si>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</si>
  <si>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</si>
  <si>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</si>
  <si>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</si>
  <si>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</si>
  <si>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</si>
  <si>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</si>
  <si>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</si>
  <si>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</si>
  <si>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</si>
  <si>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</si>
  <si>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</si>
  <si>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</si>
  <si>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</si>
  <si>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</si>
  <si>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</si>
  <si>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</si>
  <si>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</si>
  <si>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</si>
  <si>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</si>
  <si>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</si>
  <si>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</si>
  <si>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</si>
  <si>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</si>
  <si>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</si>
  <si>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</si>
  <si>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</si>
  <si>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</si>
  <si>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</si>
  <si>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</si>
  <si>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</si>
  <si>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</si>
  <si>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</si>
  <si>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</si>
  <si>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</si>
  <si>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</si>
  <si>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</si>
  <si>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</si>
  <si>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</si>
  <si>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</si>
  <si>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</si>
  <si>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</si>
  <si>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</si>
  <si>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</si>
  <si>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</si>
  <si>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</si>
  <si>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</si>
  <si>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</si>
  <si>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</si>
  <si>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</si>
  <si>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</si>
  <si>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</si>
  <si>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</si>
  <si>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</si>
  <si>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</si>
  <si>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</si>
  <si>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</si>
  <si>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</si>
  <si>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</si>
  <si>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</si>
  <si>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</si>
  <si>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</si>
  <si>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</si>
  <si>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</si>
  <si>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</si>
  <si>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</si>
  <si>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</si>
  <si>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</si>
  <si>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</si>
  <si>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</si>
  <si>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</si>
  <si>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</si>
  <si>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</si>
  <si>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</si>
  <si>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</si>
  <si>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</si>
  <si>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</si>
  <si>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</si>
  <si>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</si>
  <si>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</si>
  <si>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</si>
  <si>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</si>
  <si>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</si>
  <si>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</si>
  <si>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</si>
  <si>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</si>
  <si>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</si>
  <si>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</si>
  <si>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</si>
  <si>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</si>
  <si>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</si>
  <si>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</si>
  <si>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</si>
  <si>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</si>
  <si>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</si>
  <si>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</si>
  <si>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</si>
  <si>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</si>
  <si>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</si>
  <si>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</si>
  <si>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</si>
  <si>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</si>
  <si>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</si>
  <si>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</si>
  <si>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</si>
  <si>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</si>
  <si>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</si>
  <si>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</si>
  <si>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</si>
  <si>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</si>
  <si>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</si>
  <si>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</si>
  <si>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</si>
  <si>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</si>
  <si>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</si>
  <si>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</si>
  <si>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</si>
  <si>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</si>
  <si>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</si>
  <si>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</si>
  <si>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</si>
  <si>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</si>
  <si>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</si>
  <si>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</si>
  <si>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</si>
  <si>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</si>
  <si>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</si>
  <si>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</si>
  <si>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</si>
  <si>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</si>
  <si>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</si>
  <si>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</si>
  <si>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</si>
  <si>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</si>
  <si>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</si>
  <si>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</si>
  <si>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</si>
  <si>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</si>
  <si>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</si>
  <si>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</si>
  <si>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</si>
  <si>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</si>
  <si>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</si>
  <si>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</si>
  <si>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</si>
  <si>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</si>
  <si>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</si>
  <si>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</si>
  <si>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</si>
  <si>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</si>
  <si>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</si>
  <si>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</si>
  <si>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</si>
  <si>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</si>
  <si>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</si>
  <si>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</si>
  <si>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</si>
  <si>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</si>
  <si>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</si>
  <si>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</si>
  <si>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</si>
  <si>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</si>
  <si>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</si>
  <si>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</si>
  <si>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</si>
  <si>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</si>
  <si>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</si>
  <si>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</si>
  <si>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</si>
  <si>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</si>
  <si>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</si>
  <si>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</si>
  <si>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</si>
  <si>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</si>
  <si>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</si>
  <si>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</si>
  <si>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</si>
  <si>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</si>
  <si>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</si>
  <si>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</si>
  <si>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</si>
  <si>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</si>
  <si>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</si>
  <si>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</si>
  <si>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</si>
  <si>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</si>
  <si>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</si>
  <si>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</si>
  <si>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</si>
  <si>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</si>
  <si>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</si>
  <si>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</si>
  <si>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</si>
  <si>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</si>
  <si>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</si>
  <si>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</si>
  <si>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</si>
  <si>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</si>
  <si>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</si>
  <si>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</si>
  <si>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</si>
  <si>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</si>
  <si>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</si>
  <si>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</si>
  <si>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</si>
  <si>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</si>
  <si>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</si>
  <si>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</si>
  <si>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</si>
  <si>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</si>
  <si>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</si>
  <si>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</si>
  <si>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</si>
  <si>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</si>
  <si>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</si>
  <si>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</si>
  <si>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</si>
  <si>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</si>
  <si>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</si>
  <si>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</si>
  <si>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</si>
  <si>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</si>
  <si>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</si>
  <si>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</si>
  <si>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</si>
  <si>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</si>
  <si>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</si>
  <si>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</si>
  <si>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</si>
  <si>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</si>
  <si>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</si>
  <si>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</si>
  <si>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</si>
  <si>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</si>
  <si>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</si>
  <si>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</si>
  <si>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</si>
  <si>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</si>
  <si>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</si>
  <si>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</si>
  <si>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</si>
  <si>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</si>
  <si>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</si>
  <si>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</si>
  <si>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</si>
  <si>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</si>
  <si>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</si>
  <si>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</si>
  <si>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</si>
  <si>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</si>
  <si>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</si>
  <si>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</si>
  <si>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</si>
  <si>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</si>
  <si>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</si>
  <si>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</si>
  <si>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</si>
  <si>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</si>
  <si>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</si>
  <si>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</si>
  <si>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</si>
  <si>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</si>
  <si>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</si>
  <si>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</si>
  <si>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</si>
  <si>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</si>
  <si>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</si>
  <si>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</si>
  <si>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</si>
  <si>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</si>
  <si>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</si>
  <si>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</si>
  <si>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</si>
  <si>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</si>
  <si>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</si>
  <si>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</si>
  <si>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</si>
  <si>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</si>
  <si>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</si>
  <si>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</si>
  <si>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</si>
  <si>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</si>
  <si>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</si>
  <si>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</si>
  <si>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</si>
  <si>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</si>
  <si>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</si>
  <si>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</si>
  <si>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</si>
  <si>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</si>
  <si>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</si>
  <si>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</si>
  <si>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</si>
  <si>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</si>
  <si>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</si>
  <si>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</si>
  <si>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</si>
  <si>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</si>
  <si>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</si>
  <si>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</si>
  <si>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</si>
  <si>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</si>
  <si>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</si>
  <si>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</si>
  <si>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</si>
  <si>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</si>
  <si>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</si>
  <si>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</si>
  <si>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</si>
  <si>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</si>
  <si>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</si>
  <si>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</si>
  <si>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</si>
  <si>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</si>
  <si>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</si>
  <si>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</si>
  <si>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</si>
  <si>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</si>
  <si>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</si>
  <si>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</si>
  <si>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</si>
  <si>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</si>
  <si>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</si>
  <si>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</si>
  <si>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</si>
  <si>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</si>
  <si>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</si>
  <si>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</si>
  <si>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</si>
  <si>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</si>
  <si>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</si>
  <si>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</si>
  <si>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</si>
  <si>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</si>
  <si>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</si>
  <si>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</si>
  <si>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</si>
  <si>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</si>
  <si>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</si>
  <si>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</si>
  <si>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</si>
  <si>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</si>
  <si>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</si>
  <si>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</si>
  <si>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</si>
  <si>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</si>
  <si>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</si>
  <si>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</si>
  <si>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</si>
  <si>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</si>
  <si>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</si>
  <si>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</si>
  <si>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</si>
  <si>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</si>
  <si>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</si>
  <si>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</si>
  <si>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</si>
  <si>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</si>
  <si>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</si>
  <si>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</si>
  <si>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</si>
  <si>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</si>
  <si>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</si>
  <si>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</si>
  <si>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</si>
  <si>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</si>
  <si>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</si>
  <si>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</si>
  <si>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</si>
  <si>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</si>
  <si>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</si>
  <si>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</si>
  <si>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</si>
  <si>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</si>
  <si>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</si>
  <si>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</si>
  <si>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</si>
  <si>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</si>
  <si>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</si>
  <si>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</si>
  <si>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</si>
  <si>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</si>
  <si>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</si>
  <si>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</si>
  <si>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</si>
  <si>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</si>
  <si>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</si>
  <si>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</si>
  <si>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</si>
  <si>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</si>
  <si>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</si>
  <si>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</si>
  <si>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</si>
  <si>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</si>
  <si>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</si>
  <si>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</si>
  <si>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</si>
  <si>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</si>
  <si>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</si>
  <si>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</si>
  <si>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</si>
  <si>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</si>
  <si>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</si>
  <si>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</si>
  <si>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</si>
  <si>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</si>
  <si>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</si>
  <si>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</si>
  <si>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</si>
  <si>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</si>
  <si>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</si>
  <si>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</si>
  <si>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</si>
  <si>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</si>
  <si>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</si>
  <si>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</si>
  <si>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</si>
  <si>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</si>
  <si>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</si>
  <si>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</si>
  <si>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</si>
  <si>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</si>
  <si>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</si>
  <si>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</si>
  <si>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</si>
  <si>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</si>
  <si>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</si>
  <si>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</si>
  <si>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</si>
  <si>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</si>
  <si>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</si>
  <si>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</si>
  <si>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</si>
  <si>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</si>
  <si>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</si>
  <si>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</si>
  <si>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</si>
  <si>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</si>
  <si>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</si>
  <si>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</si>
  <si>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</si>
  <si>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</si>
  <si>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</si>
  <si>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</si>
  <si>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</si>
  <si>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</si>
  <si>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</si>
  <si>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</si>
  <si>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</si>
  <si>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</si>
  <si>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</si>
  <si>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</si>
  <si>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</si>
  <si>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</si>
  <si>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</si>
  <si>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</si>
  <si>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</si>
  <si>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</si>
  <si>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</si>
  <si>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</si>
  <si>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</si>
  <si>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</si>
  <si>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</si>
  <si>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</si>
  <si>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</si>
  <si>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</si>
  <si>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</si>
  <si>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</si>
  <si>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</si>
  <si>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</si>
  <si>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</si>
  <si>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</si>
  <si>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</si>
  <si>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</si>
  <si>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</si>
  <si>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</si>
  <si>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</si>
  <si>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</si>
  <si>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</si>
  <si>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</si>
  <si>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</si>
  <si>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</si>
  <si>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</si>
  <si>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</si>
  <si>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</si>
  <si>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</si>
  <si>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</si>
  <si>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</si>
  <si>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</si>
  <si>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</si>
  <si>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</si>
  <si>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</si>
  <si>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</si>
  <si>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</si>
  <si>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</si>
  <si>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</si>
  <si>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</si>
  <si>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</si>
  <si>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</si>
  <si>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</si>
  <si>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</si>
  <si>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</si>
  <si>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</si>
  <si>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</si>
  <si>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</si>
  <si>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</si>
  <si>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</si>
  <si>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</si>
  <si>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</si>
  <si>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</si>
  <si>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</si>
  <si>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</si>
  <si>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</si>
  <si>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</si>
  <si>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</si>
  <si>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</si>
  <si>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</si>
  <si>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</si>
  <si>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</si>
  <si>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</si>
  <si>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</si>
  <si>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</si>
  <si>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</si>
  <si>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</si>
  <si>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</si>
  <si>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</si>
  <si>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</si>
  <si>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</si>
  <si>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</si>
  <si>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</si>
  <si>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</si>
  <si>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</si>
  <si>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</si>
  <si>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</si>
  <si>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</si>
  <si>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</si>
  <si>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</si>
  <si>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</si>
  <si>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</si>
  <si>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</si>
  <si>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</si>
  <si>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</si>
  <si>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</si>
  <si>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</si>
  <si>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</si>
  <si>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</si>
  <si>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</si>
  <si>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</si>
  <si>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</si>
  <si>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</si>
  <si>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</si>
  <si>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</si>
  <si>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</si>
  <si>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</si>
  <si>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</si>
  <si>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</si>
  <si>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</si>
  <si>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</si>
  <si>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</si>
  <si>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</si>
  <si>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</si>
  <si>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</si>
  <si>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</si>
  <si>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</si>
  <si>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</si>
  <si>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</si>
  <si>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</si>
  <si>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</si>
  <si>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</si>
  <si>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</si>
  <si>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</si>
  <si>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</si>
  <si>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</si>
  <si>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</si>
  <si>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</si>
  <si>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</si>
  <si>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</si>
  <si>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</si>
  <si>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</si>
  <si>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</si>
  <si>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</si>
  <si>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</si>
  <si>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</si>
  <si>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</si>
  <si>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</si>
  <si>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</si>
  <si>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</si>
  <si>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</si>
  <si>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</si>
  <si>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</si>
  <si>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</si>
  <si>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</si>
  <si>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</si>
  <si>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</si>
  <si>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</si>
  <si>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</si>
  <si>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</si>
  <si>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</si>
  <si>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</si>
  <si>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</si>
  <si>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</si>
  <si>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</si>
  <si>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</si>
  <si>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</si>
  <si>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</si>
  <si>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</si>
  <si>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</si>
  <si>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</si>
  <si>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</si>
  <si>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</si>
  <si>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</si>
  <si>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</si>
  <si>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</si>
  <si>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</si>
  <si>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</si>
  <si>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</si>
  <si>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</si>
  <si>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</si>
  <si>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</si>
  <si>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</si>
  <si>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</si>
  <si>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</si>
  <si>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</si>
  <si>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</si>
  <si>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</si>
  <si>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</si>
  <si>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</si>
  <si>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</si>
  <si>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</si>
  <si>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</si>
  <si>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</si>
  <si>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</si>
  <si>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</si>
  <si>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</si>
  <si>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</si>
  <si>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</si>
  <si>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</si>
  <si>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</si>
  <si>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</si>
  <si>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</si>
  <si>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</si>
  <si>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</si>
  <si>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</si>
  <si>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</si>
  <si>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</si>
  <si>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</si>
  <si>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</si>
  <si>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</si>
  <si>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</si>
  <si>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</si>
  <si>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</si>
  <si>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</si>
  <si>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</si>
  <si>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</si>
  <si>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</si>
  <si>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</si>
  <si>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</si>
  <si>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</si>
  <si>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</si>
  <si>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</si>
  <si>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</si>
  <si>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</si>
  <si>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</si>
  <si>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</si>
  <si>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</si>
  <si>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</si>
  <si>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</si>
  <si>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</si>
  <si>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</si>
  <si>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</si>
  <si>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</si>
  <si>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</si>
  <si>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</si>
  <si>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</si>
  <si>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</si>
  <si>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</si>
  <si>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</si>
  <si>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</si>
  <si>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</si>
  <si>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</si>
  <si>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</si>
  <si>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</si>
  <si>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</si>
  <si>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</si>
  <si>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</si>
  <si>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</si>
  <si>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</si>
  <si>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</si>
  <si>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</si>
  <si>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</si>
  <si>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</si>
  <si>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</si>
  <si>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</si>
  <si>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</si>
  <si>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</si>
  <si>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</si>
  <si>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</si>
  <si>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</si>
  <si>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</si>
  <si>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</si>
  <si>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</si>
  <si>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</si>
  <si>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</si>
  <si>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</si>
  <si>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</si>
  <si>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</si>
  <si>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</si>
  <si>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</si>
  <si>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</si>
  <si>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</si>
  <si>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</si>
  <si>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</si>
  <si>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</si>
  <si>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</si>
  <si>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</si>
  <si>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</si>
  <si>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</si>
  <si>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</si>
  <si>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</si>
  <si>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</si>
  <si>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</si>
  <si>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</si>
  <si>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</si>
  <si>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</si>
  <si>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</si>
  <si>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</si>
  <si>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</si>
  <si>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</si>
  <si>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</si>
  <si>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</si>
  <si>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</si>
  <si>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</si>
  <si>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</si>
  <si>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</si>
  <si>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</si>
  <si>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</si>
  <si>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</si>
  <si>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</si>
  <si>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</si>
  <si>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</si>
  <si>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</si>
  <si>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</si>
  <si>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</si>
  <si>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</si>
  <si>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</si>
  <si>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</si>
  <si>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</si>
  <si>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</si>
  <si>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</si>
  <si>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</si>
  <si>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</si>
  <si>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</si>
  <si>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</si>
  <si>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</si>
  <si>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</si>
  <si>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</si>
  <si>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</si>
  <si>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</si>
  <si>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</si>
  <si>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</si>
  <si>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</si>
  <si>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</si>
  <si>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</si>
  <si>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</si>
  <si>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</si>
  <si>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</si>
  <si>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</si>
  <si>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</si>
  <si>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</si>
  <si>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</si>
  <si>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</si>
  <si>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</si>
  <si>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</si>
  <si>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</si>
  <si>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</si>
  <si>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</si>
  <si>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</si>
  <si>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</si>
  <si>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</si>
  <si>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</si>
  <si>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</si>
  <si>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</si>
  <si>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</si>
  <si>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</si>
  <si>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</si>
  <si>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</si>
  <si>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</si>
  <si>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</si>
  <si>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</si>
  <si>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</si>
  <si>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</si>
  <si>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</si>
  <si>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</si>
  <si>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</si>
  <si>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</si>
  <si>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</si>
  <si>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</si>
  <si>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</si>
  <si>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</si>
  <si>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</si>
  <si>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</si>
  <si>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</si>
  <si>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</si>
  <si>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</si>
  <si>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</si>
  <si>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</si>
  <si>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</si>
  <si>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</si>
  <si>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</si>
  <si>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</si>
  <si>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</si>
  <si>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</si>
  <si>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</si>
  <si>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</si>
  <si>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</si>
  <si>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</si>
  <si>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</si>
  <si>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</si>
  <si>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</si>
  <si>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</si>
  <si>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</si>
  <si>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</si>
  <si>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</si>
  <si>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</si>
  <si>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</si>
  <si>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</si>
  <si>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</si>
  <si>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</si>
  <si>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</si>
  <si>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</si>
  <si>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</si>
  <si>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</si>
  <si>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</si>
  <si>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</si>
  <si>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</si>
  <si>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</si>
  <si>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</si>
  <si>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</si>
  <si>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</si>
  <si>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</si>
  <si>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</si>
  <si>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</si>
  <si>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</si>
  <si>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</si>
  <si>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</si>
  <si>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</si>
  <si>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</si>
  <si>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</si>
  <si>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</si>
  <si>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</si>
  <si>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</si>
  <si>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</si>
  <si>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</si>
  <si>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</si>
  <si>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</si>
  <si>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</si>
  <si>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</si>
  <si>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</si>
  <si>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</si>
  <si>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</si>
  <si>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</si>
  <si>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</si>
  <si>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</si>
  <si>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</si>
  <si>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</si>
  <si>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</si>
  <si>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</si>
  <si>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</si>
  <si>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</si>
  <si>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</si>
  <si>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</si>
  <si>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</si>
  <si>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</si>
  <si>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</si>
  <si>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</si>
  <si>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</si>
  <si>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</si>
  <si>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</si>
  <si>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</si>
  <si>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</si>
  <si>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</si>
  <si>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</si>
  <si>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</si>
  <si>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</si>
  <si>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</si>
  <si>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</si>
  <si>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</si>
  <si>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</si>
  <si>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</si>
  <si>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</si>
  <si>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</si>
  <si>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</si>
  <si>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</si>
  <si>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</si>
  <si>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</si>
  <si>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</si>
  <si>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</si>
  <si>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</si>
  <si>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</si>
  <si>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</si>
  <si>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</si>
  <si>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</si>
  <si>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</si>
  <si>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</si>
  <si>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</si>
  <si>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</si>
  <si>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</si>
  <si>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</si>
  <si>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</si>
  <si>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</si>
  <si>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</si>
  <si>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</si>
  <si>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</si>
  <si>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</si>
  <si>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</si>
  <si>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</si>
  <si>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</si>
  <si>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</si>
  <si>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</si>
  <si>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</si>
  <si>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</si>
  <si>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</si>
  <si>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</si>
  <si>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</si>
  <si>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</si>
  <si>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</si>
  <si>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</si>
  <si>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</si>
  <si>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</si>
  <si>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</si>
  <si>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</si>
  <si>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</si>
  <si>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</si>
  <si>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</si>
  <si>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</si>
  <si>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</si>
  <si>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</si>
  <si>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</si>
  <si>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</si>
  <si>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</si>
  <si>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</si>
  <si>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</si>
  <si>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</si>
  <si>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</si>
  <si>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</si>
  <si>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</si>
  <si>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</si>
  <si>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</si>
  <si>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</si>
  <si>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</si>
  <si>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</si>
  <si>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</si>
  <si>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</si>
  <si>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</si>
  <si>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</si>
  <si>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</si>
  <si>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</si>
  <si>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</si>
  <si>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</si>
  <si>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</si>
  <si>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</si>
  <si>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</si>
  <si>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</si>
  <si>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</si>
  <si>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</si>
  <si>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</si>
  <si>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</si>
  <si>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</si>
  <si>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</si>
  <si>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</si>
  <si>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</si>
  <si>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</si>
  <si>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</si>
  <si>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</si>
  <si>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</si>
  <si>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</si>
  <si>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</si>
  <si>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</si>
  <si>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</si>
  <si>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</si>
  <si>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</si>
  <si>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</si>
  <si>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</si>
  <si>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</si>
  <si>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</si>
  <si>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</si>
  <si>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</si>
  <si>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</si>
  <si>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</si>
  <si>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</si>
  <si>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</si>
  <si>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</si>
  <si>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</si>
  <si>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</si>
  <si>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</si>
  <si>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</si>
  <si>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</si>
  <si>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</si>
  <si>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</si>
  <si>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</si>
  <si>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</si>
  <si>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</si>
  <si>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</si>
  <si>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</si>
  <si>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</si>
  <si>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</si>
  <si>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</si>
  <si>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</si>
  <si>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</si>
  <si>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</si>
  <si>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</si>
  <si>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</si>
  <si>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</si>
  <si>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</si>
  <si>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</si>
  <si>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</si>
  <si>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</si>
  <si>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</si>
  <si>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</si>
  <si>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</si>
  <si>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</si>
  <si>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</si>
  <si>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</si>
  <si>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</si>
  <si>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</si>
  <si>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</si>
  <si>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</si>
  <si>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</si>
  <si>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</si>
  <si>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</si>
  <si>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</si>
  <si>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</si>
  <si>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</si>
  <si>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</si>
  <si>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</si>
  <si>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</si>
  <si>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</si>
  <si>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</si>
  <si>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</si>
  <si>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</si>
  <si>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</si>
  <si>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</si>
  <si>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</si>
  <si>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</si>
  <si>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</si>
  <si>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</si>
  <si>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</si>
  <si>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</si>
  <si>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</si>
  <si>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</si>
  <si>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</si>
  <si>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</si>
  <si>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</si>
  <si>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</si>
  <si>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</si>
  <si>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</si>
  <si>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</si>
  <si>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</si>
  <si>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</si>
  <si>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</si>
  <si>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</si>
  <si>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</si>
  <si>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</si>
  <si>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</si>
  <si>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</si>
  <si>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</si>
  <si>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</si>
  <si>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</si>
  <si>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</si>
  <si>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</si>
  <si>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</si>
  <si>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</si>
  <si>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</si>
  <si>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</si>
  <si>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</si>
  <si>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</si>
  <si>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</si>
  <si>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</si>
  <si>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</si>
  <si>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</si>
  <si>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</si>
  <si>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</si>
  <si>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</si>
  <si>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</si>
  <si>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</si>
  <si>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</si>
  <si>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</si>
  <si>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</si>
  <si>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</si>
  <si>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</si>
  <si>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</si>
  <si>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</si>
  <si>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</si>
  <si>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</si>
  <si>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</si>
  <si>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</si>
  <si>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</si>
  <si>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</si>
  <si>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</si>
  <si>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</si>
  <si>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</si>
  <si>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</si>
  <si>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</si>
  <si>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</si>
  <si>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</si>
  <si>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</si>
  <si>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</si>
  <si>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</si>
  <si>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</si>
  <si>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</si>
  <si>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</si>
  <si>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</si>
  <si>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</si>
  <si>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</si>
  <si>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</si>
  <si>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</si>
  <si>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</si>
  <si>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</si>
  <si>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</si>
  <si>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</si>
  <si>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</si>
  <si>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</si>
  <si>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</si>
  <si>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</si>
  <si>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</si>
  <si>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</si>
  <si>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</si>
  <si>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</si>
  <si>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</si>
  <si>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</si>
  <si>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</si>
  <si>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</si>
  <si>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</si>
  <si>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</si>
  <si>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</si>
  <si>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</si>
  <si>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</si>
  <si>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</si>
  <si>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</si>
  <si>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</si>
  <si>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</si>
  <si>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</si>
  <si>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</si>
  <si>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</si>
  <si>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</si>
  <si>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</si>
  <si>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</si>
  <si>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</si>
  <si>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</si>
  <si>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</si>
  <si>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</si>
  <si>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</si>
  <si>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</si>
  <si>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</si>
  <si>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</si>
  <si>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</si>
  <si>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</si>
  <si>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</si>
  <si>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</si>
  <si>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</si>
  <si>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</si>
  <si>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</si>
  <si>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</si>
  <si>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</si>
  <si>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</si>
  <si>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</si>
  <si>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</si>
  <si>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</si>
  <si>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</si>
  <si>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</si>
  <si>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</si>
  <si>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</si>
  <si>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</si>
  <si>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</si>
  <si>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</si>
  <si>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</si>
  <si>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</si>
  <si>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</si>
  <si>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</si>
  <si>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</si>
  <si>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</si>
  <si>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</si>
  <si>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</si>
  <si>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</si>
  <si>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</si>
  <si>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</si>
  <si>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</si>
  <si>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</si>
  <si>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</si>
  <si>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</si>
  <si>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</si>
  <si>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</si>
  <si>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</si>
  <si>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</si>
  <si>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</si>
  <si>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</si>
  <si>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</si>
  <si>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</si>
  <si>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</si>
  <si>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</si>
  <si>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</si>
  <si>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</si>
  <si>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</si>
  <si>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</si>
  <si>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</si>
  <si>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</si>
  <si>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</si>
  <si>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</si>
  <si>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</si>
  <si>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</si>
  <si>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</si>
  <si>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</si>
  <si>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</si>
  <si>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</si>
  <si>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</si>
  <si>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</si>
  <si>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</si>
  <si>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</si>
  <si>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</si>
  <si>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</si>
  <si>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</si>
  <si>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</si>
  <si>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</si>
  <si>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</si>
  <si>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</si>
  <si>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</si>
  <si>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</si>
  <si>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</si>
  <si>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</si>
  <si>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</si>
  <si>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</si>
  <si>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</si>
  <si>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</si>
  <si>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</si>
  <si>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</si>
  <si>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</si>
  <si>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</si>
  <si>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</si>
  <si>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</si>
  <si>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</si>
  <si>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</si>
  <si>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</si>
  <si>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</si>
  <si>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</si>
  <si>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</si>
  <si>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</si>
  <si>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</si>
  <si>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</si>
  <si>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</si>
  <si>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</si>
  <si>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</si>
  <si>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</si>
  <si>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</si>
  <si>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</si>
  <si>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</si>
  <si>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</si>
  <si>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</si>
  <si>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</si>
  <si>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</si>
  <si>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</si>
  <si>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</si>
  <si>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</si>
  <si>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</si>
  <si>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</si>
  <si>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</si>
  <si>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</si>
  <si>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</si>
  <si>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</si>
  <si>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</si>
  <si>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</si>
  <si>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</si>
  <si>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</si>
  <si>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</si>
  <si>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</si>
  <si>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</si>
  <si>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</si>
  <si>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</si>
  <si>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</si>
  <si>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</si>
  <si>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</si>
  <si>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</si>
  <si>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</si>
  <si>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</si>
  <si>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</si>
  <si>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</si>
  <si>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</si>
  <si>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</si>
  <si>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</si>
  <si>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</si>
  <si>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</si>
  <si>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</si>
  <si>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</si>
  <si>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</si>
  <si>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</si>
  <si>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</si>
  <si>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</si>
  <si>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</si>
  <si>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</si>
  <si>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</si>
  <si>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</si>
  <si>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</si>
  <si>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</si>
  <si>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</si>
  <si>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</si>
  <si>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</si>
  <si>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</si>
  <si>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</si>
  <si>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</si>
  <si>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</si>
  <si>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</si>
  <si>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</si>
  <si>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</si>
  <si>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</si>
  <si>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</si>
  <si>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</si>
  <si>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</si>
  <si>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</si>
  <si>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</si>
  <si>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</si>
  <si>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</si>
  <si>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</si>
  <si>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</si>
  <si>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</si>
  <si>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</si>
  <si>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</si>
  <si>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</si>
  <si>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</si>
  <si>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</si>
  <si>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</si>
  <si>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</si>
  <si>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</si>
  <si>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</si>
  <si>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</si>
  <si>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</si>
  <si>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</si>
  <si>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</si>
  <si>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</si>
  <si>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</si>
  <si>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</si>
  <si>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</si>
  <si>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</si>
  <si>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</si>
  <si>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</si>
  <si>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</si>
  <si>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</si>
  <si>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</si>
  <si>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</si>
  <si>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</si>
  <si>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</si>
  <si>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</si>
  <si>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</si>
  <si>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</si>
  <si>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</si>
  <si>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</si>
  <si>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</si>
  <si>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</si>
  <si>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</si>
  <si>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</si>
  <si>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</si>
  <si>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</si>
  <si>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</si>
  <si>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</si>
  <si>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</si>
  <si>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</si>
  <si>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</si>
  <si>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</si>
  <si>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</si>
  <si>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</si>
  <si>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</si>
  <si>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</si>
  <si>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</si>
  <si>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</si>
  <si>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</si>
  <si>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</si>
  <si>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</si>
  <si>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</si>
  <si>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</si>
  <si>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</si>
  <si>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</si>
  <si>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</si>
  <si>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</si>
  <si>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</si>
  <si>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</si>
  <si>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</si>
  <si>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</si>
  <si>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</si>
  <si>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</si>
  <si>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</si>
  <si>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</si>
  <si>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</si>
  <si>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</si>
  <si>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</si>
  <si>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</si>
  <si>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</si>
  <si>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</si>
  <si>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</si>
  <si>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</si>
  <si>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</si>
  <si>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</si>
  <si>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</si>
  <si>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</si>
  <si>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</si>
  <si>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</si>
  <si>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</si>
  <si>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</si>
  <si>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</si>
  <si>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</si>
  <si>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</si>
  <si>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</si>
  <si>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</si>
  <si>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</si>
  <si>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</si>
  <si>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</si>
  <si>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</si>
  <si>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</si>
  <si>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</si>
  <si>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</si>
  <si>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</si>
  <si>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</si>
  <si>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</si>
  <si>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</si>
  <si>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</si>
  <si>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</si>
  <si>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</si>
  <si>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</si>
  <si>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</si>
  <si>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</si>
  <si>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</si>
  <si>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</si>
  <si>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</si>
  <si>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</si>
  <si>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</si>
  <si>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</si>
  <si>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</si>
  <si>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</si>
  <si>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</si>
  <si>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</si>
  <si>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</si>
  <si>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</si>
  <si>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</si>
  <si>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</si>
  <si>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</si>
  <si>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</si>
  <si>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</si>
  <si>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</si>
  <si>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</si>
  <si>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</si>
  <si>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</si>
  <si>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</si>
  <si>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</si>
  <si>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</si>
  <si>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</si>
  <si>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</si>
  <si>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</si>
  <si>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</si>
  <si>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</si>
  <si>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</si>
  <si>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</si>
  <si>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</si>
  <si>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</si>
  <si>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</si>
  <si>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</si>
  <si>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</si>
  <si>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</si>
  <si>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</si>
  <si>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</si>
  <si>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</si>
  <si>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</si>
  <si>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</si>
  <si>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</si>
  <si>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</si>
  <si>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</si>
  <si>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</si>
  <si>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</si>
  <si>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</si>
  <si>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</si>
  <si>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</si>
  <si>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</si>
  <si>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</si>
  <si>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</si>
  <si>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</si>
  <si>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</si>
  <si>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</si>
  <si>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</si>
  <si>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</si>
  <si>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</si>
  <si>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</si>
  <si>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</si>
  <si>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</si>
  <si>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</si>
  <si>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</si>
  <si>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</si>
  <si>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</si>
  <si>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</si>
  <si>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</si>
  <si>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</si>
  <si>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</si>
  <si>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</si>
  <si>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</si>
  <si>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</si>
  <si>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</si>
  <si>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</si>
  <si>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</si>
  <si>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</si>
  <si>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</si>
  <si>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</si>
  <si>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</si>
  <si>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</si>
  <si>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</si>
  <si>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</si>
  <si>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</si>
  <si>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</si>
  <si>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</si>
  <si>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</si>
  <si>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</si>
  <si>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</si>
  <si>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</si>
  <si>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</si>
  <si>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</si>
  <si>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</si>
  <si>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</si>
  <si>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</si>
  <si>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</si>
  <si>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</si>
  <si>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</si>
  <si>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</si>
  <si>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</si>
  <si>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</si>
  <si>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</si>
  <si>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</si>
  <si>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</si>
  <si>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</si>
  <si>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</si>
  <si>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</si>
  <si>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</si>
  <si>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</si>
  <si>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</si>
  <si>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</si>
  <si>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</si>
  <si>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</si>
  <si>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</si>
  <si>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</si>
  <si>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</si>
  <si>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</si>
  <si>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</si>
  <si>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</si>
  <si>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</si>
  <si>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</si>
  <si>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</si>
  <si>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</si>
  <si>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</si>
  <si>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</si>
  <si>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</si>
  <si>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</si>
  <si>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</si>
  <si>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</si>
  <si>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</si>
  <si>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</si>
  <si>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</si>
  <si>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</si>
  <si>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</si>
  <si>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</si>
  <si>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</si>
  <si>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</si>
  <si>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</si>
  <si>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</si>
  <si>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</si>
  <si>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</si>
  <si>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</si>
  <si>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</si>
  <si>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</si>
  <si>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</si>
  <si>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</si>
  <si>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</si>
  <si>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</si>
  <si>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</si>
  <si>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</si>
  <si>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</si>
  <si>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</si>
  <si>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</si>
  <si>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</si>
  <si>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</si>
  <si>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</si>
  <si>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</si>
  <si>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</si>
  <si>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</si>
  <si>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</si>
  <si>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</si>
  <si>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</si>
  <si>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</si>
  <si>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</si>
  <si>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</si>
  <si>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</si>
  <si>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</si>
  <si>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</si>
  <si>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</si>
  <si>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</si>
  <si>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</si>
  <si>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</si>
  <si>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</si>
  <si>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</si>
  <si>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</si>
  <si>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</si>
  <si>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</si>
  <si>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</si>
  <si>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</si>
  <si>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</si>
  <si>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</si>
  <si>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</si>
  <si>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</si>
  <si>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</si>
  <si>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</si>
  <si>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</si>
  <si>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</si>
  <si>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</si>
  <si>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</si>
  <si>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</si>
  <si>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</si>
  <si>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</si>
  <si>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</si>
  <si>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</si>
  <si>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</si>
  <si>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</si>
  <si>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</si>
  <si>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</si>
  <si>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</si>
  <si>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</si>
  <si>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</si>
  <si>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</si>
  <si>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</si>
  <si>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</si>
  <si>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</si>
  <si>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</si>
  <si>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</si>
  <si>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</si>
  <si>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</si>
  <si>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</si>
  <si>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</si>
  <si>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</si>
  <si>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</si>
  <si>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</si>
  <si>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</si>
  <si>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</si>
  <si>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</si>
  <si>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</si>
  <si>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</si>
  <si>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</si>
  <si>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</si>
  <si>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</si>
  <si>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</si>
  <si>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</si>
  <si>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</si>
  <si>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</si>
  <si>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</si>
  <si>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</si>
  <si>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</si>
  <si>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</si>
  <si>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</si>
  <si>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</si>
  <si>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</si>
  <si>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</si>
  <si>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</si>
  <si>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</si>
  <si>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</si>
  <si>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</si>
  <si>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</si>
  <si>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</si>
  <si>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</si>
  <si>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</si>
  <si>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</si>
  <si>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</si>
  <si>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</si>
  <si>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</si>
  <si>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</si>
  <si>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</si>
  <si>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</si>
  <si>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</si>
  <si>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</si>
  <si>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</si>
  <si>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</si>
  <si>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</si>
  <si>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</si>
  <si>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</si>
  <si>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</si>
  <si>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</si>
  <si>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</si>
  <si>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</si>
  <si>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</si>
  <si>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</si>
  <si>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</si>
  <si>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</si>
  <si>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</si>
  <si>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</si>
  <si>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</si>
  <si>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</si>
  <si>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</si>
  <si>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</si>
  <si>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</si>
  <si>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</si>
  <si>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</si>
  <si>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</si>
  <si>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</si>
  <si>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</si>
  <si>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</si>
  <si>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</si>
  <si>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</si>
  <si>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</si>
  <si>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</si>
  <si>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</si>
  <si>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</si>
  <si>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</si>
  <si>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</si>
  <si>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</si>
  <si>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</si>
  <si>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</si>
  <si>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</si>
  <si>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</si>
  <si>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</si>
  <si>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</si>
  <si>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</si>
  <si>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</si>
  <si>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</si>
  <si>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</si>
  <si>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</si>
  <si>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</si>
  <si>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</si>
  <si>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</si>
  <si>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</si>
  <si>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</si>
  <si>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</si>
  <si>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</si>
  <si>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</si>
  <si>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</si>
  <si>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</si>
  <si>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</si>
  <si>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</si>
  <si>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</si>
  <si>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</si>
  <si>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</si>
  <si>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</si>
  <si>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</si>
  <si>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</si>
  <si>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</si>
  <si>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</si>
  <si>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</si>
  <si>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</si>
  <si>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</si>
  <si>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</si>
  <si>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</si>
  <si>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</si>
  <si>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</si>
  <si>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</si>
  <si>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</si>
  <si>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</si>
  <si>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</si>
  <si>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</si>
  <si>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</si>
  <si>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</si>
  <si>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</si>
  <si>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</si>
  <si>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</si>
  <si>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</si>
  <si>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</si>
  <si>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</si>
  <si>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</si>
  <si>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</si>
  <si>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</si>
  <si>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</si>
  <si>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</si>
  <si>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</si>
  <si>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</si>
  <si>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</si>
  <si>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</si>
  <si>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</si>
  <si>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</si>
  <si>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</si>
  <si>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</si>
  <si>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</si>
  <si>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</si>
  <si>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</si>
  <si>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</si>
  <si>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</si>
  <si>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</si>
  <si>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</si>
  <si>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</si>
  <si>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</si>
  <si>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</si>
  <si>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</si>
  <si>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</si>
  <si>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</si>
  <si>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</si>
  <si>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</si>
  <si>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</si>
  <si>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</si>
  <si>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</si>
  <si>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</si>
  <si>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</si>
  <si>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</si>
  <si>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</si>
  <si>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</si>
  <si>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</si>
  <si>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</si>
  <si>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</si>
  <si>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</si>
  <si>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</si>
  <si>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</si>
  <si>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</si>
  <si>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</si>
  <si>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</si>
  <si>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</si>
  <si>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</si>
  <si>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</si>
  <si>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</si>
  <si>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</si>
  <si>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</si>
  <si>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</si>
  <si>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</si>
  <si>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</si>
  <si>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</si>
  <si>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</si>
  <si>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</si>
  <si>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</si>
  <si>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</si>
  <si>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</si>
  <si>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</si>
  <si>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</si>
  <si>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</si>
  <si>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</si>
  <si>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</si>
  <si>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</si>
  <si>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</si>
  <si>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</si>
  <si>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</si>
  <si>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</si>
  <si>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</si>
  <si>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</si>
  <si>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</si>
  <si>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</si>
  <si>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</si>
  <si>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</si>
  <si>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</si>
  <si>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</si>
  <si>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</si>
  <si>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</si>
  <si>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</si>
  <si>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</si>
  <si>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</si>
  <si>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</si>
  <si>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</si>
  <si>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</si>
  <si>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</si>
  <si>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</si>
  <si>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</si>
  <si>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</si>
  <si>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</si>
  <si>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</si>
  <si>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</si>
  <si>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</si>
  <si>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</si>
  <si>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</si>
  <si>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</si>
  <si>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</si>
  <si>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</si>
  <si>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</si>
  <si>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</si>
  <si>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</si>
  <si>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</si>
  <si>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</si>
  <si>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</si>
  <si>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</si>
  <si>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</si>
  <si>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</si>
  <si>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</si>
  <si>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</si>
  <si>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</si>
  <si>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</si>
  <si>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</si>
  <si>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</si>
  <si>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</si>
  <si>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</si>
  <si>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</si>
  <si>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</si>
  <si>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</si>
  <si>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</si>
  <si>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</si>
  <si>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</si>
  <si>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</si>
  <si>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</si>
  <si>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</si>
  <si>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</si>
  <si>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</si>
  <si>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</si>
  <si>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</si>
  <si>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</si>
  <si>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</si>
  <si>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</si>
  <si>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</si>
  <si>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</si>
  <si>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</si>
  <si>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</si>
  <si>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</si>
  <si>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</si>
  <si>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</si>
  <si>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</si>
  <si>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</si>
  <si>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</si>
  <si>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</si>
  <si>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</si>
  <si>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</si>
  <si>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</si>
  <si>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</si>
  <si>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</si>
  <si>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</si>
  <si>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</si>
  <si>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</si>
  <si>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</si>
  <si>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</si>
  <si>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</si>
  <si>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</si>
  <si>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</si>
  <si>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</si>
  <si>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</si>
  <si>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</si>
  <si>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</si>
  <si>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</si>
  <si>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</si>
  <si>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</si>
  <si>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</si>
  <si>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</si>
  <si>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</si>
  <si>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</si>
  <si>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</si>
  <si>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</si>
  <si>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</si>
  <si>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</si>
  <si>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</si>
  <si>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</si>
  <si>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</si>
  <si>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</si>
  <si>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</si>
  <si>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</si>
  <si>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</si>
  <si>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</si>
  <si>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</si>
  <si>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</si>
  <si>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</si>
  <si>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</si>
  <si>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</si>
  <si>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</si>
  <si>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</si>
  <si>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</si>
  <si>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</si>
  <si>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</si>
  <si>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</si>
  <si>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</si>
  <si>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</si>
  <si>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</si>
  <si>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</si>
  <si>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</si>
  <si>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</si>
  <si>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</si>
  <si>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</si>
  <si>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</si>
  <si>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</si>
  <si>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</si>
  <si>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</si>
  <si>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</si>
  <si>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</si>
  <si>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</si>
  <si>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</si>
  <si>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</si>
  <si>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</si>
  <si>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</si>
  <si>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</si>
  <si>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</si>
  <si>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</si>
  <si>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</si>
  <si>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</si>
  <si>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</si>
  <si>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</si>
  <si>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</si>
  <si>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</si>
  <si>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</si>
  <si>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</si>
  <si>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</si>
  <si>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</si>
  <si>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</si>
  <si>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</si>
  <si>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</si>
  <si>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</si>
  <si>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</si>
  <si>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</si>
  <si>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</si>
  <si>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</si>
  <si>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</si>
  <si>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</si>
  <si>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</si>
  <si>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</si>
  <si>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</si>
  <si>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</si>
  <si>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</si>
  <si>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</si>
  <si>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</si>
  <si>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</si>
  <si>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</si>
  <si>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</si>
  <si>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</si>
  <si>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</si>
  <si>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</si>
  <si>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</si>
  <si>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</si>
  <si>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</si>
  <si>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</si>
  <si>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</si>
  <si>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</si>
  <si>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</si>
  <si>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</si>
  <si>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</si>
  <si>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</si>
  <si>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</si>
  <si>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</si>
  <si>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</si>
  <si>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</si>
  <si>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</si>
  <si>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</si>
  <si>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</si>
  <si>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</si>
  <si>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</si>
  <si>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</si>
  <si>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</si>
  <si>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</si>
  <si>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</si>
  <si>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</si>
  <si>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</si>
  <si>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</si>
  <si>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</si>
  <si>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</si>
  <si>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</si>
  <si>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</si>
  <si>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</si>
  <si>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</si>
  <si>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</si>
  <si>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</si>
  <si>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</si>
  <si>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</si>
  <si>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</si>
  <si>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</si>
  <si>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</si>
  <si>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</si>
  <si>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</si>
  <si>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</si>
  <si>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</si>
  <si>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</si>
  <si>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</si>
  <si>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</si>
  <si>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</si>
  <si>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</si>
  <si>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</si>
  <si>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</si>
  <si>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</si>
  <si>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</si>
  <si>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</si>
  <si>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</si>
  <si>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</si>
  <si>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</si>
  <si>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</si>
  <si>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</si>
  <si>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</si>
  <si>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</si>
  <si>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</si>
  <si>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</si>
  <si>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</si>
  <si>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</si>
  <si>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</si>
  <si>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</si>
  <si>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</si>
  <si>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</si>
  <si>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</si>
  <si>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</si>
  <si>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</si>
  <si>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</si>
  <si>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</si>
  <si>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</si>
  <si>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</si>
  <si>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</si>
  <si>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</si>
  <si>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</si>
  <si>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</si>
  <si>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</si>
  <si>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</si>
  <si>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</si>
  <si>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</si>
  <si>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</si>
  <si>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</si>
  <si>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</si>
  <si>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</si>
  <si>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</si>
  <si>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</si>
  <si>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</si>
  <si>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</si>
  <si>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</si>
  <si>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</si>
  <si>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</si>
  <si>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</si>
  <si>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</si>
  <si>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</si>
  <si>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</si>
  <si>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</si>
  <si>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</si>
  <si>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</si>
  <si>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</si>
  <si>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</si>
  <si>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</si>
  <si>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</si>
  <si>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</si>
  <si>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</si>
  <si>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</si>
  <si>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</si>
  <si>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</si>
  <si>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</si>
  <si>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</si>
  <si>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</si>
  <si>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</si>
  <si>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</si>
  <si>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</si>
  <si>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</si>
  <si>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</si>
  <si>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</si>
  <si>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</si>
  <si>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</si>
  <si>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</si>
  <si>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</si>
  <si>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</si>
  <si>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</si>
  <si>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</si>
  <si>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</si>
  <si>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</si>
  <si>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</si>
  <si>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</si>
  <si>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</si>
  <si>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</si>
  <si>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</si>
  <si>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</si>
  <si>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</si>
  <si>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</si>
  <si>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</si>
  <si>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</si>
  <si>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</si>
  <si>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</si>
  <si>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</si>
  <si>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</si>
  <si>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</si>
  <si>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</si>
  <si>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</si>
  <si>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</si>
  <si>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</si>
  <si>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</si>
  <si>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</si>
  <si>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</si>
  <si>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</si>
  <si>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</si>
  <si>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</si>
  <si>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</si>
  <si>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</si>
  <si>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</si>
  <si>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</si>
  <si>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</si>
  <si>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</si>
  <si>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</si>
  <si>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</si>
  <si>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</si>
  <si>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</si>
  <si>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</si>
  <si>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</si>
  <si>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</si>
  <si>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</si>
  <si>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</si>
  <si>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</si>
  <si>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</si>
  <si>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</si>
  <si>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</si>
  <si>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</si>
  <si>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</si>
  <si>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</si>
  <si>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</si>
  <si>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</si>
  <si>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</si>
  <si>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</si>
  <si>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</si>
  <si>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</si>
  <si>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</si>
  <si>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</si>
  <si>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</si>
  <si>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</si>
  <si>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</si>
  <si>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</si>
  <si>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</si>
  <si>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</si>
  <si>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</si>
  <si>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</si>
  <si>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</si>
  <si>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</si>
  <si>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</si>
  <si>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</si>
  <si>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</si>
  <si>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</si>
  <si>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</si>
  <si>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</si>
  <si>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</si>
  <si>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</si>
  <si>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</si>
  <si>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</si>
  <si>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</si>
  <si>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</si>
  <si>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</si>
  <si>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</si>
  <si>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</si>
  <si>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</si>
  <si>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</si>
  <si>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</si>
  <si>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</si>
  <si>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</si>
  <si>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</si>
  <si>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</si>
  <si>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</si>
  <si>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</si>
  <si>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</si>
  <si>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</si>
  <si>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</si>
  <si>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</si>
  <si>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</si>
  <si>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</si>
  <si>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</si>
  <si>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</si>
  <si>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</si>
  <si>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</si>
  <si>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</si>
  <si>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</si>
  <si>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</si>
  <si>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</si>
  <si>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</si>
  <si>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</si>
  <si>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</si>
  <si>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</si>
  <si>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</si>
  <si>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</si>
  <si>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</si>
  <si>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</si>
  <si>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</si>
  <si>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</si>
  <si>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</si>
  <si>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</si>
  <si>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</si>
  <si>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</si>
  <si>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</si>
  <si>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</si>
  <si>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</si>
  <si>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</si>
  <si>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</si>
  <si>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</si>
  <si>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</si>
  <si>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</si>
  <si>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</si>
  <si>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</si>
  <si>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</si>
  <si>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</si>
  <si>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</si>
  <si>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</si>
  <si>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</si>
  <si>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</si>
  <si>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</si>
  <si>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</si>
  <si>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</si>
  <si>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</si>
  <si>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</si>
  <si>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</si>
  <si>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</si>
  <si>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</si>
  <si>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</si>
  <si>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</si>
  <si>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</si>
  <si>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</si>
  <si>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</si>
  <si>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</si>
  <si>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</si>
  <si>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</si>
  <si>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</si>
  <si>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</si>
  <si>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</si>
  <si>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</si>
  <si>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</si>
  <si>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</si>
  <si>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</si>
  <si>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</si>
  <si>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</si>
  <si>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</si>
  <si>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</si>
  <si>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</si>
  <si>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</si>
  <si>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</si>
  <si>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</si>
  <si>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</si>
  <si>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</si>
  <si>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</si>
  <si>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</si>
  <si>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</si>
  <si>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</si>
  <si>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</si>
  <si>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</si>
  <si>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</si>
  <si>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</si>
  <si>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</si>
  <si>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</si>
  <si>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</si>
  <si>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</si>
  <si>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</si>
  <si>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</si>
  <si>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</si>
  <si>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</si>
  <si>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</si>
  <si>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</si>
  <si>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</si>
  <si>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</si>
  <si>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</si>
  <si>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</si>
  <si>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</si>
  <si>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</si>
  <si>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</si>
  <si>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</si>
  <si>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</si>
  <si>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</si>
  <si>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</si>
  <si>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</si>
  <si>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</si>
  <si>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</si>
  <si>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</si>
  <si>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</si>
  <si>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</si>
  <si>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</si>
  <si>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</si>
  <si>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</si>
  <si>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</si>
  <si>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</si>
  <si>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</si>
  <si>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</si>
  <si>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</si>
  <si>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</si>
  <si>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</si>
  <si>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</si>
  <si>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</si>
  <si>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</si>
  <si>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</si>
  <si>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</si>
  <si>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</si>
  <si>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</si>
  <si>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</si>
  <si>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</si>
  <si>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</si>
  <si>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</si>
  <si>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</si>
  <si>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</si>
  <si>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</si>
  <si>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</si>
  <si>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</si>
  <si>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</si>
  <si>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</si>
  <si>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</si>
  <si>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</si>
  <si>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</si>
  <si>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</si>
  <si>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</si>
  <si>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</si>
  <si>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</si>
  <si>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</si>
  <si>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</si>
  <si>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</si>
  <si>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</si>
  <si>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</si>
  <si>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</si>
  <si>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</si>
  <si>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</si>
  <si>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</si>
  <si>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</si>
  <si>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</si>
  <si>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</si>
  <si>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</si>
  <si>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</si>
  <si>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</si>
  <si>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</si>
  <si>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</si>
  <si>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</si>
  <si>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</si>
  <si>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</si>
  <si>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</si>
  <si>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</si>
  <si>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</si>
  <si>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</si>
  <si>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</si>
  <si>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</si>
  <si>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</si>
  <si>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</si>
  <si>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</si>
  <si>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</si>
  <si>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</si>
  <si>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</si>
  <si>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</si>
  <si>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</si>
  <si>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</si>
  <si>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</si>
  <si>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</si>
  <si>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</si>
  <si>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</si>
  <si>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</si>
  <si>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</si>
  <si>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</si>
  <si>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</si>
  <si>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</si>
  <si>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</si>
  <si>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</si>
  <si>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</si>
  <si>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</si>
  <si>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</si>
  <si>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</si>
  <si>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</si>
  <si>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</si>
  <si>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</si>
  <si>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</si>
  <si>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</si>
  <si>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</si>
  <si>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</si>
  <si>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</si>
  <si>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</si>
  <si>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</si>
  <si>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</si>
  <si>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</si>
  <si>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</si>
  <si>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</si>
  <si>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</si>
  <si>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</si>
  <si>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</si>
  <si>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</si>
  <si>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</si>
  <si>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</si>
  <si>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</si>
  <si>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</si>
  <si>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</si>
  <si>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</si>
  <si>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</si>
  <si>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</si>
  <si>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</si>
  <si>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</si>
  <si>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</si>
  <si>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</si>
  <si>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</si>
  <si>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</si>
  <si>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</si>
  <si>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</si>
  <si>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</si>
  <si>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</si>
  <si>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</si>
  <si>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</si>
  <si>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</si>
  <si>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</si>
  <si>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</si>
  <si>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</si>
  <si>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</si>
  <si>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</si>
  <si>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</si>
  <si>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</si>
  <si>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</si>
  <si>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</si>
  <si>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</si>
  <si>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</si>
  <si>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</si>
  <si>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</si>
  <si>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</si>
  <si>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</si>
  <si>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</si>
  <si>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</si>
  <si>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</si>
  <si>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</si>
  <si>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</si>
  <si>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</si>
  <si>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</si>
  <si>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</si>
  <si>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</si>
  <si>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</si>
  <si>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</si>
  <si>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</si>
  <si>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</si>
  <si>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</si>
  <si>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</si>
  <si>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</si>
  <si>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</si>
  <si>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</si>
  <si>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</si>
  <si>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</si>
  <si>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</si>
  <si>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</si>
  <si>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</si>
  <si>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</si>
  <si>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</si>
  <si>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</si>
  <si>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</si>
  <si>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</si>
  <si>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</si>
  <si>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</si>
  <si>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</si>
  <si>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</si>
  <si>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</si>
  <si>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</si>
  <si>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</si>
  <si>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</si>
  <si>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</si>
  <si>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</si>
  <si>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</si>
  <si>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</si>
  <si>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</si>
  <si>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</si>
  <si>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</si>
  <si>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</si>
  <si>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</si>
  <si>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</si>
  <si>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</si>
  <si>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</si>
  <si>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</si>
  <si>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</si>
  <si>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</si>
  <si>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</si>
  <si>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</si>
  <si>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</si>
  <si>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</si>
  <si>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</si>
  <si>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</si>
  <si>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</si>
  <si>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</si>
  <si>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</si>
  <si>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</si>
  <si>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</si>
  <si>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</si>
  <si>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</si>
  <si>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</si>
  <si>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</si>
  <si>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</si>
  <si>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</si>
  <si>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</si>
  <si>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</si>
  <si>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</si>
  <si>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</si>
  <si>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</si>
  <si>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</si>
  <si>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</si>
  <si>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</si>
  <si>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</si>
  <si>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</si>
  <si>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</si>
  <si>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</si>
  <si>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</si>
  <si>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</si>
  <si>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</si>
  <si>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</si>
  <si>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</si>
  <si>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</si>
  <si>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</si>
  <si>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</si>
  <si>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</si>
  <si>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</si>
  <si>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</si>
  <si>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</si>
  <si>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</si>
  <si>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</si>
  <si>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</si>
  <si>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</si>
  <si>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</si>
  <si>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</si>
  <si>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</si>
  <si>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</si>
  <si>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</si>
  <si>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</si>
  <si>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</si>
  <si>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</si>
  <si>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</si>
  <si>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</si>
  <si>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</si>
  <si>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</si>
  <si>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</si>
  <si>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</si>
  <si>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</si>
  <si>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</si>
  <si>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</si>
  <si>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</si>
  <si>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</si>
  <si>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</si>
  <si>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</si>
  <si>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</si>
  <si>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</si>
  <si>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</si>
  <si>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</si>
  <si>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</si>
  <si>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</si>
  <si>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</si>
  <si>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</si>
  <si>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</si>
  <si>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</si>
  <si>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</si>
  <si>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</si>
  <si>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</si>
  <si>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</si>
  <si>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</si>
  <si>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</si>
  <si>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</si>
  <si>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</si>
  <si>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</si>
  <si>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</si>
  <si>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</si>
  <si>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</si>
  <si>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</si>
  <si>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</si>
  <si>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</si>
  <si>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</si>
  <si>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</si>
  <si>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</si>
  <si>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</si>
  <si>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</si>
  <si>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</si>
  <si>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</si>
  <si>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</si>
  <si>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</si>
  <si>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</si>
  <si>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</si>
  <si>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</si>
  <si>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</si>
  <si>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</si>
  <si>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</si>
  <si>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</si>
  <si>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</si>
  <si>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</si>
  <si>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</si>
  <si>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</si>
  <si>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</si>
  <si>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</si>
  <si>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</si>
  <si>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</si>
  <si>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</si>
  <si>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</si>
  <si>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</si>
  <si>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</si>
  <si>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</si>
  <si>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</si>
  <si>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</si>
  <si>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</si>
  <si>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</si>
  <si>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</si>
  <si>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</si>
  <si>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</si>
  <si>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</si>
  <si>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</si>
  <si>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</si>
  <si>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</si>
  <si>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</si>
  <si>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</si>
  <si>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</si>
  <si>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</si>
  <si>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</si>
  <si>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</si>
  <si>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</si>
  <si>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</si>
  <si>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</si>
  <si>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</si>
  <si>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</si>
  <si>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</si>
  <si>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</si>
  <si>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</si>
  <si>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</si>
  <si>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</si>
  <si>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</si>
  <si>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</si>
  <si>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</si>
  <si>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</si>
  <si>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</si>
  <si>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</si>
  <si>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</si>
  <si>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</si>
  <si>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</si>
  <si>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</si>
  <si>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</si>
  <si>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</si>
  <si>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</si>
  <si>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</si>
  <si>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</si>
  <si>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</si>
  <si>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</si>
  <si>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</si>
  <si>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</si>
  <si>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</si>
  <si>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</si>
  <si>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</si>
  <si>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</si>
  <si>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</si>
  <si>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</si>
  <si>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</si>
  <si>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</si>
  <si>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</si>
  <si>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</si>
  <si>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</si>
  <si>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</si>
  <si>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</si>
  <si>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</si>
  <si>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</si>
  <si>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</si>
  <si>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</si>
  <si>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</si>
  <si>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</si>
  <si>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</si>
  <si>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</si>
  <si>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</si>
  <si>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</si>
  <si>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</si>
  <si>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</si>
  <si>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</si>
  <si>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</si>
  <si>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</si>
  <si>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</si>
  <si>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</si>
  <si>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</si>
  <si>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</si>
  <si>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</si>
  <si>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</si>
  <si>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</si>
  <si>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</si>
  <si>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</si>
  <si>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</si>
  <si>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</si>
  <si>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</si>
  <si>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</si>
  <si>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</si>
  <si>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</si>
  <si>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</si>
  <si>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</si>
  <si>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</si>
  <si>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</si>
  <si>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</si>
  <si>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</si>
  <si>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</si>
  <si>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</si>
  <si>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</si>
  <si>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</si>
  <si>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</si>
  <si>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</si>
  <si>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</si>
  <si>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</si>
  <si>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</si>
  <si>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</si>
  <si>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</si>
  <si>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</si>
  <si>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</si>
  <si>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</si>
  <si>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</si>
  <si>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</si>
  <si>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</si>
  <si>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</si>
  <si>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</si>
  <si>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</si>
  <si>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</si>
  <si>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</si>
  <si>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</si>
  <si>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</si>
  <si>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</si>
  <si>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</si>
  <si>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</si>
  <si>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</si>
  <si>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</si>
  <si>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</si>
  <si>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</si>
  <si>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</si>
  <si>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</si>
  <si>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</si>
  <si>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</si>
  <si>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</si>
  <si>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</si>
  <si>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</si>
  <si>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</si>
  <si>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</si>
  <si>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</si>
  <si>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</si>
  <si>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</si>
  <si>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</si>
  <si>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</si>
  <si>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</si>
  <si>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</si>
  <si>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</si>
  <si>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</si>
  <si>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</si>
  <si>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</si>
  <si>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</si>
  <si>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</si>
  <si>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</si>
  <si>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</si>
  <si>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</si>
  <si>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</si>
  <si>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</si>
  <si>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</si>
  <si>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</si>
  <si>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</si>
  <si>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</si>
  <si>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</si>
  <si>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</si>
  <si>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</si>
  <si>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</si>
  <si>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</si>
  <si>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</si>
  <si>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</si>
  <si>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</si>
  <si>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</si>
  <si>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</si>
  <si>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</si>
  <si>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</si>
  <si>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</si>
  <si>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</si>
  <si>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</si>
  <si>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</si>
  <si>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</si>
  <si>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</si>
  <si>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</si>
  <si>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</si>
  <si>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</si>
  <si>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</si>
  <si>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</si>
  <si>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</si>
  <si>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</si>
  <si>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</si>
  <si>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</si>
  <si>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</si>
  <si>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</si>
  <si>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</si>
  <si>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</si>
  <si>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</si>
  <si>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</si>
  <si>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</si>
  <si>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</si>
  <si>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</si>
  <si>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</si>
  <si>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</si>
  <si>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</si>
  <si>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</si>
  <si>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</si>
  <si>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</si>
  <si>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</si>
  <si>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</si>
  <si>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</si>
  <si>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</si>
  <si>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</si>
  <si>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</si>
  <si>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</si>
  <si>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</si>
  <si>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</si>
  <si>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</si>
  <si>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</si>
  <si>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</si>
  <si>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</si>
  <si>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</si>
  <si>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</si>
  <si>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</si>
  <si>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</si>
  <si>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</si>
  <si>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</si>
  <si>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</si>
  <si>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</si>
  <si>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</si>
  <si>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</si>
  <si>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</si>
  <si>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</si>
  <si>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</si>
  <si>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</si>
  <si>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</si>
  <si>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</si>
  <si>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</si>
  <si>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</si>
  <si>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</si>
  <si>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</si>
  <si>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</si>
  <si>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</si>
  <si>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</si>
  <si>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</si>
  <si>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</si>
  <si>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</si>
  <si>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</si>
  <si>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</si>
  <si>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</si>
  <si>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</si>
  <si>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</si>
  <si>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</si>
  <si>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</si>
  <si>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</si>
  <si>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</si>
  <si>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</si>
  <si>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</si>
  <si>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</si>
  <si>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</si>
  <si>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</si>
  <si>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</si>
  <si>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</si>
  <si>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</si>
  <si>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</si>
  <si>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</si>
  <si>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</si>
  <si>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</si>
  <si>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</si>
  <si>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</si>
  <si>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</si>
  <si>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</si>
  <si>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</si>
  <si>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</si>
  <si>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</si>
  <si>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</si>
  <si>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</si>
  <si>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</si>
  <si>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</si>
  <si>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</si>
  <si>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</si>
  <si>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</si>
  <si>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</si>
  <si>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</si>
  <si>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</si>
  <si>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</si>
  <si>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</si>
  <si>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</si>
  <si>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</si>
  <si>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</si>
  <si>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</si>
  <si>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</si>
  <si>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</si>
  <si>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</si>
  <si>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</si>
  <si>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</si>
  <si>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</si>
  <si>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</si>
  <si>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</si>
  <si>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</si>
  <si>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</si>
  <si>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</si>
  <si>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</si>
  <si>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</si>
  <si>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</si>
  <si>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</si>
  <si>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</si>
  <si>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</si>
  <si>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</si>
  <si>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</si>
  <si>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</si>
  <si>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</si>
  <si>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</si>
  <si>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</si>
  <si>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</si>
  <si>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</si>
  <si>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</si>
  <si>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</si>
  <si>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</si>
  <si>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</si>
  <si>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</si>
  <si>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</si>
  <si>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</si>
  <si>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</si>
  <si>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</si>
  <si>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</si>
  <si>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</si>
  <si>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</si>
  <si>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</si>
  <si>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</si>
  <si>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</si>
  <si>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</si>
  <si>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</si>
  <si>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</si>
  <si>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</si>
  <si>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</si>
  <si>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</si>
  <si>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</si>
  <si>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</si>
  <si>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</si>
  <si>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</si>
  <si>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</si>
  <si>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</si>
  <si>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</si>
  <si>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</si>
  <si>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</si>
  <si>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</si>
  <si>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</si>
  <si>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</si>
  <si>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</si>
  <si>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</si>
  <si>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</si>
  <si>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</si>
  <si>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</si>
  <si>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</si>
  <si>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</si>
  <si>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</si>
  <si>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</si>
  <si>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</si>
  <si>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</si>
  <si>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</si>
  <si>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</si>
  <si>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</si>
  <si>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</si>
  <si>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</si>
  <si>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</si>
  <si>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</si>
  <si>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</si>
  <si>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</si>
  <si>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</si>
  <si>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</si>
  <si>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</si>
  <si>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</si>
  <si>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</si>
  <si>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</si>
  <si>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</si>
  <si>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</si>
  <si>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</si>
  <si>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</si>
  <si>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</si>
  <si>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</si>
  <si>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</si>
  <si>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</si>
  <si>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</si>
  <si>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</si>
  <si>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</si>
  <si>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</si>
  <si>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</si>
  <si>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</si>
  <si>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</si>
  <si>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</si>
  <si>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</si>
  <si>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</si>
  <si>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</si>
  <si>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</si>
  <si>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</si>
  <si>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</si>
  <si>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</si>
  <si>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</si>
  <si>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</si>
  <si>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</si>
  <si>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</si>
  <si>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</si>
  <si>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</si>
  <si>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</si>
  <si>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</si>
  <si>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</si>
  <si>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</si>
  <si>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</si>
  <si>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</si>
  <si>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</si>
  <si>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</si>
  <si>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</si>
  <si>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</si>
  <si>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</si>
  <si>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</si>
  <si>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</si>
  <si>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</si>
  <si>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</si>
  <si>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</si>
  <si>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</si>
  <si>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</si>
  <si>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</si>
  <si>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</si>
  <si>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</si>
  <si>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</si>
  <si>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</si>
  <si>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</si>
  <si>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</si>
  <si>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</si>
  <si>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</si>
  <si>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</si>
  <si>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</si>
  <si>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</si>
  <si>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</si>
  <si>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</si>
  <si>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</si>
  <si>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</si>
  <si>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</si>
  <si>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</si>
  <si>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</si>
  <si>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</si>
  <si>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</si>
  <si>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</si>
  <si>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</si>
  <si>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</si>
  <si>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</si>
  <si>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</si>
  <si>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</si>
  <si>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</si>
  <si>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</si>
  <si>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</si>
  <si>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</si>
  <si>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</si>
  <si>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</si>
  <si>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</si>
  <si>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</si>
  <si>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</si>
  <si>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</si>
  <si>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</si>
  <si>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</si>
  <si>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</si>
  <si>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</si>
  <si>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</si>
  <si>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</si>
  <si>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</si>
  <si>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</si>
  <si>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</si>
  <si>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</si>
  <si>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</si>
  <si>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</si>
  <si>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</si>
  <si>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</si>
  <si>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</si>
  <si>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</si>
  <si>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</si>
  <si>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</si>
  <si>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</si>
  <si>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</si>
  <si>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</si>
  <si>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</si>
  <si>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</si>
  <si>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</si>
  <si>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</si>
  <si>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</si>
  <si>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</si>
  <si>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</si>
  <si>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</si>
  <si>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</si>
  <si>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</si>
  <si>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</si>
  <si>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</si>
  <si>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</si>
  <si>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</si>
  <si>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</si>
  <si>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</si>
  <si>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</si>
  <si>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</si>
  <si>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</si>
  <si>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</si>
  <si>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</si>
  <si>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</si>
  <si>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</si>
  <si>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</si>
  <si>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</si>
  <si>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</si>
  <si>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</si>
  <si>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</si>
  <si>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</si>
  <si>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</si>
  <si>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</si>
  <si>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</si>
  <si>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</si>
  <si>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</si>
  <si>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</si>
  <si>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</si>
  <si>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</si>
  <si>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</si>
  <si>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</si>
  <si>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</si>
  <si>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</si>
  <si>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</si>
  <si>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</si>
  <si>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</si>
  <si>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</si>
  <si>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</si>
  <si>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</si>
  <si>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</si>
  <si>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</si>
  <si>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</si>
  <si>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</si>
  <si>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</si>
  <si>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</si>
  <si>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</si>
  <si>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</si>
  <si>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</si>
  <si>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</si>
  <si>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</si>
  <si>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</si>
  <si>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</si>
  <si>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</si>
  <si>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</si>
  <si>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</si>
  <si>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</si>
  <si>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</si>
  <si>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</si>
  <si>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</si>
  <si>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</si>
  <si>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</si>
  <si>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</si>
  <si>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</si>
  <si>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</si>
  <si>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</si>
  <si>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</si>
  <si>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</si>
  <si>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</si>
  <si>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</si>
  <si>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</si>
  <si>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</si>
  <si>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</si>
  <si>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</si>
  <si>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</si>
  <si>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</si>
  <si>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</si>
  <si>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</si>
  <si>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</si>
  <si>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</si>
  <si>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</si>
  <si>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</si>
  <si>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</si>
  <si>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</si>
  <si>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</si>
  <si>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</si>
  <si>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</si>
  <si>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</si>
  <si>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</si>
  <si>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</si>
  <si>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</si>
  <si>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</si>
  <si>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</si>
  <si>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</si>
  <si>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</si>
  <si>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</si>
  <si>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</si>
  <si>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</si>
  <si>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</si>
  <si>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</si>
  <si>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</si>
  <si>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</si>
  <si>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</si>
  <si>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</si>
  <si>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</si>
  <si>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</si>
  <si>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</si>
  <si>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</si>
  <si>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</si>
  <si>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</si>
  <si>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</si>
  <si>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</si>
  <si>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</si>
  <si>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</si>
  <si>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</si>
  <si>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</si>
  <si>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</si>
  <si>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</si>
  <si>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</si>
  <si>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</si>
  <si>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</si>
  <si>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</si>
  <si>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</si>
  <si>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</si>
  <si>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</si>
  <si>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</si>
  <si>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</si>
  <si>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</si>
  <si>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</si>
  <si>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</si>
  <si>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</si>
  <si>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</si>
  <si>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</si>
  <si>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</si>
  <si>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</si>
  <si>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</si>
  <si>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</si>
  <si>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</si>
  <si>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</si>
  <si>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</si>
  <si>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</si>
  <si>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</si>
  <si>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</si>
  <si>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</si>
  <si>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</si>
  <si>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</si>
  <si>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</si>
  <si>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</si>
  <si>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</si>
  <si>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</si>
  <si>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</si>
  <si>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</si>
  <si>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</si>
  <si>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</si>
  <si>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</si>
  <si>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</si>
  <si>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</si>
  <si>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</si>
  <si>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</si>
  <si>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</si>
  <si>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</si>
  <si>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</si>
  <si>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</si>
  <si>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</si>
  <si>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</si>
  <si>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</si>
  <si>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</si>
  <si>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</si>
  <si>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</si>
  <si>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</si>
  <si>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</si>
  <si>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</si>
  <si>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</si>
  <si>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</si>
  <si>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</si>
  <si>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</si>
  <si>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</si>
  <si>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</si>
  <si>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</si>
  <si>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</si>
  <si>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</si>
  <si>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</si>
  <si>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</si>
  <si>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</si>
  <si>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</si>
  <si>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</si>
  <si>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</si>
  <si>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</si>
  <si>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</si>
  <si>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</si>
  <si>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</si>
  <si>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</si>
  <si>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</si>
  <si>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</si>
  <si>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</si>
  <si>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</si>
  <si>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</si>
  <si>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</si>
  <si>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</si>
  <si>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</si>
  <si>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</si>
  <si>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</si>
  <si>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</si>
  <si>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</si>
  <si>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</si>
  <si>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</si>
  <si>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</si>
  <si>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</si>
  <si>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</si>
  <si>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</si>
  <si>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</si>
  <si>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</si>
  <si>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</si>
  <si>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</si>
  <si>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</si>
  <si>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</si>
  <si>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</si>
  <si>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</si>
  <si>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</si>
  <si>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</si>
  <si>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</si>
  <si>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</si>
  <si>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</si>
  <si>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</si>
  <si>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</si>
  <si>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</si>
  <si>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</si>
  <si>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</si>
  <si>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</si>
  <si>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</si>
  <si>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</si>
  <si>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</si>
  <si>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</si>
  <si>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</si>
  <si>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</si>
  <si>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</si>
  <si>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</si>
  <si>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</si>
  <si>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</si>
  <si>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</si>
  <si>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</si>
  <si>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</si>
  <si>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</si>
  <si>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</si>
  <si>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</si>
  <si>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</si>
  <si>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</si>
  <si>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</si>
  <si>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</si>
  <si>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</si>
  <si>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</si>
  <si>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</si>
  <si>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</si>
  <si>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</si>
  <si>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</si>
  <si>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</si>
  <si>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</si>
  <si>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</si>
  <si>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</si>
  <si>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</si>
  <si>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</si>
  <si>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</si>
  <si>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</si>
  <si>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</si>
  <si>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</si>
  <si>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</si>
  <si>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</si>
  <si>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</si>
  <si>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</si>
  <si>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</si>
  <si>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</si>
  <si>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</si>
  <si>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</si>
  <si>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</si>
  <si>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</si>
  <si>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</si>
  <si>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</si>
  <si>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</si>
  <si>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</si>
  <si>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</si>
  <si>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</si>
  <si>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</si>
  <si>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</si>
  <si>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</si>
  <si>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</si>
  <si>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</si>
  <si>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</si>
  <si>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</si>
  <si>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</si>
  <si>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</si>
  <si>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</si>
  <si>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</si>
  <si>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</si>
  <si>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</si>
  <si>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</si>
  <si>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</si>
  <si>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</si>
  <si>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</si>
  <si>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</si>
  <si>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</si>
  <si>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</si>
  <si>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</si>
  <si>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</si>
  <si>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</si>
  <si>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</si>
  <si>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</si>
  <si>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</si>
  <si>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</si>
  <si>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</si>
  <si>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</si>
  <si>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</si>
  <si>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</si>
  <si>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</si>
  <si>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</si>
  <si>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</si>
  <si>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</si>
  <si>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</si>
  <si>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</si>
  <si>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</si>
  <si>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</si>
  <si>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</si>
  <si>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</si>
  <si>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</si>
  <si>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</si>
  <si>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</si>
  <si>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</si>
  <si>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</si>
  <si>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</si>
  <si>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</si>
  <si>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</si>
  <si>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</si>
  <si>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</si>
  <si>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</si>
  <si>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</si>
  <si>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</si>
  <si>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</si>
  <si>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</si>
  <si>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</si>
  <si>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</si>
  <si>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</si>
  <si>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</si>
  <si>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</si>
  <si>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</si>
  <si>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</si>
  <si>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</si>
  <si>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</si>
  <si>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</si>
  <si>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</si>
  <si>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</si>
  <si>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</si>
  <si>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</si>
  <si>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</si>
  <si>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</si>
  <si>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</si>
  <si>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</si>
  <si>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</si>
  <si>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</si>
  <si>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</si>
  <si>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</si>
  <si>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</si>
  <si>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</si>
  <si>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</si>
  <si>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</si>
  <si>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</si>
  <si>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</si>
  <si>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</si>
  <si>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</si>
  <si>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</si>
  <si>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</si>
  <si>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</si>
  <si>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</si>
  <si>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</si>
  <si>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</si>
  <si>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</si>
  <si>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</si>
  <si>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</si>
  <si>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</si>
  <si>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</si>
  <si>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</si>
  <si>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</si>
  <si>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</si>
  <si>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</si>
  <si>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</si>
  <si>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</si>
  <si>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</si>
  <si>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</si>
  <si>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</si>
  <si>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</si>
  <si>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</si>
  <si>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</si>
  <si>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</si>
  <si>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</si>
  <si>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</si>
  <si>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</si>
  <si>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</si>
  <si>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</si>
  <si>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</si>
  <si>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</si>
  <si>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</si>
  <si>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</si>
  <si>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</si>
  <si>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</si>
  <si>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</si>
  <si>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</si>
  <si>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</si>
  <si>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</si>
  <si>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</si>
  <si>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</si>
  <si>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</si>
  <si>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</si>
  <si>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</si>
  <si>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</si>
  <si>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</si>
  <si>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</si>
  <si>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</si>
  <si>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</si>
  <si>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</si>
  <si>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</si>
  <si>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</si>
  <si>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</si>
  <si>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</si>
  <si>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</si>
  <si>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</si>
  <si>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</si>
  <si>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</si>
  <si>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</si>
  <si>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</si>
  <si>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</si>
  <si>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</si>
  <si>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</si>
  <si>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</si>
  <si>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</si>
  <si>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</si>
  <si>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</si>
  <si>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</si>
  <si>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</si>
  <si>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</si>
  <si>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</si>
  <si>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</si>
  <si>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</si>
  <si>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</si>
  <si>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</si>
  <si>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</si>
  <si>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</si>
  <si>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</si>
  <si>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</si>
  <si>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</si>
  <si>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</si>
  <si>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</si>
  <si>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</si>
  <si>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</si>
  <si>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</si>
  <si>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</si>
  <si>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</si>
  <si>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</si>
  <si>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</si>
  <si>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</si>
  <si>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</si>
  <si>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</si>
  <si>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</si>
  <si>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</si>
  <si>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</si>
  <si>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</si>
  <si>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</si>
  <si>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</si>
  <si>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</si>
  <si>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</si>
  <si>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</si>
  <si>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</si>
  <si>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</si>
  <si>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</si>
  <si>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</si>
  <si>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</si>
  <si>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</si>
  <si>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</si>
  <si>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</si>
  <si>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</si>
  <si>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</si>
  <si>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</si>
  <si>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</si>
  <si>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</si>
  <si>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</si>
  <si>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</si>
  <si>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</si>
  <si>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</si>
  <si>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</si>
  <si>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</si>
  <si>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</si>
  <si>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</si>
  <si>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</si>
  <si>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</si>
  <si>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</si>
  <si>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</si>
  <si>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</si>
  <si>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</si>
  <si>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</si>
  <si>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</si>
  <si>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</si>
  <si>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</si>
  <si>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</si>
  <si>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</si>
  <si>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</si>
  <si>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</si>
  <si>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</si>
  <si>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</si>
  <si>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</si>
  <si>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</si>
  <si>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</si>
  <si>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</si>
  <si>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</si>
  <si>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</si>
  <si>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</si>
  <si>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</si>
  <si>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</si>
  <si>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</si>
  <si>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</si>
  <si>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</si>
  <si>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</si>
  <si>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</si>
  <si>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</si>
  <si>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</si>
  <si>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</si>
  <si>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</si>
  <si>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</si>
  <si>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</si>
  <si>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</si>
  <si>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</si>
  <si>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</si>
  <si>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</si>
  <si>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</si>
  <si>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</si>
  <si>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</si>
  <si>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</si>
  <si>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</si>
  <si>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</si>
  <si>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</si>
  <si>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</si>
  <si>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</si>
  <si>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</si>
  <si>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</si>
  <si>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</si>
  <si>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</si>
  <si>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</si>
  <si>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</si>
  <si>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</si>
  <si>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</si>
  <si>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</si>
  <si>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</si>
  <si>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</si>
  <si>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</si>
  <si>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</si>
  <si>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</si>
  <si>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</si>
  <si>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</si>
  <si>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</si>
  <si>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</si>
  <si>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</si>
  <si>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</si>
  <si>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</si>
  <si>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</si>
  <si>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</si>
  <si>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</si>
  <si>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</si>
  <si>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</si>
  <si>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</si>
  <si>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</si>
  <si>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</si>
  <si>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</si>
  <si>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</si>
  <si>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</si>
  <si>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</si>
  <si>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</si>
  <si>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</si>
  <si>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</si>
  <si>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</si>
  <si>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</si>
  <si>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</si>
  <si>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</si>
  <si>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</si>
  <si>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</si>
  <si>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</si>
  <si>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</si>
  <si>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</si>
  <si>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</si>
  <si>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</si>
  <si>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</si>
  <si>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</si>
  <si>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</si>
  <si>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</si>
  <si>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</si>
  <si>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</si>
  <si>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</si>
  <si>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</si>
  <si>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</si>
  <si>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</si>
  <si>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</si>
  <si>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</si>
  <si>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</si>
  <si>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</si>
  <si>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</si>
  <si>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</si>
  <si>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</si>
  <si>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</si>
  <si>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</si>
  <si>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</si>
  <si>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</si>
  <si>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</si>
  <si>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</si>
  <si>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</si>
  <si>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</si>
  <si>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</si>
  <si>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</si>
  <si>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</si>
  <si>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</si>
  <si>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</si>
  <si>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</si>
  <si>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</si>
  <si>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</si>
  <si>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</si>
  <si>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</si>
  <si>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</si>
  <si>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</si>
  <si>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</si>
  <si>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</si>
  <si>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</si>
  <si>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</si>
  <si>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</si>
  <si>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</si>
  <si>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</si>
  <si>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</si>
  <si>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</si>
  <si>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</si>
  <si>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</si>
  <si>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</si>
  <si>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</si>
  <si>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</si>
  <si>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</si>
  <si>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</si>
  <si>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</si>
  <si>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</si>
  <si>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</si>
  <si>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</si>
  <si>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</si>
  <si>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</si>
  <si>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</si>
  <si>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</si>
  <si>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</si>
  <si>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</si>
  <si>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</si>
  <si>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</si>
  <si>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</si>
  <si>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</si>
  <si>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</si>
  <si>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</si>
  <si>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</si>
  <si>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</si>
  <si>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</si>
  <si>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</si>
  <si>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</si>
  <si>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</si>
  <si>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</si>
  <si>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</si>
  <si>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</si>
  <si>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</si>
  <si>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</si>
  <si>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</si>
  <si>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</si>
  <si>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</si>
  <si>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</si>
  <si>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</si>
  <si>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</si>
  <si>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</si>
  <si>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</si>
  <si>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</si>
  <si>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</si>
  <si>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</si>
  <si>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</si>
  <si>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</si>
  <si>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</si>
  <si>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</si>
  <si>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</si>
  <si>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</si>
  <si>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</si>
  <si>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</si>
  <si>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</si>
  <si>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</si>
  <si>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</si>
  <si>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</si>
  <si>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</si>
  <si>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</si>
  <si>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</si>
  <si>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</si>
  <si>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</si>
  <si>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</si>
  <si>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</si>
  <si>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</si>
  <si>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</si>
  <si>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</si>
  <si>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</si>
  <si>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</si>
  <si>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</si>
  <si>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</si>
  <si>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</si>
  <si>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</si>
  <si>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</si>
  <si>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</si>
  <si>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</si>
  <si>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</si>
  <si>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</si>
  <si>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</si>
  <si>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</si>
  <si>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</si>
  <si>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</si>
  <si>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</si>
  <si>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</si>
  <si>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</si>
  <si>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</si>
  <si>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</si>
  <si>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</si>
  <si>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</si>
  <si>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</si>
  <si>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</si>
  <si>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</si>
  <si>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</si>
  <si>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</si>
  <si>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</si>
  <si>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</si>
  <si>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</si>
  <si>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</si>
  <si>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</si>
  <si>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</si>
  <si>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</si>
  <si>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</si>
  <si>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</si>
  <si>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</si>
  <si>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</si>
  <si>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</si>
  <si>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</si>
  <si>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</si>
  <si>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</si>
  <si>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</si>
  <si>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</si>
  <si>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</si>
  <si>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</si>
  <si>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</si>
  <si>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</si>
  <si>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</si>
  <si>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</si>
  <si>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</si>
  <si>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</si>
  <si>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</si>
  <si>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</si>
  <si>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</si>
  <si>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</si>
  <si>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</si>
  <si>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</si>
  <si>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</si>
  <si>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</si>
  <si>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</si>
  <si>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</si>
  <si>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</si>
  <si>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</si>
  <si>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</si>
  <si>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</si>
  <si>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</si>
  <si>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</si>
  <si>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</si>
  <si>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</si>
  <si>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</si>
  <si>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</si>
  <si>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</si>
  <si>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</si>
  <si>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</si>
  <si>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</si>
  <si>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</si>
  <si>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</si>
  <si>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</si>
  <si>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</si>
  <si>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</si>
  <si>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</si>
  <si>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</si>
  <si>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</si>
  <si>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</si>
  <si>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</si>
  <si>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</si>
  <si>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</si>
  <si>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</si>
  <si>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</si>
  <si>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</si>
  <si>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</si>
  <si>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</si>
  <si>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</si>
  <si>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</si>
  <si>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</si>
  <si>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</si>
  <si>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</si>
  <si>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</si>
  <si>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</si>
  <si>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</si>
  <si>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</si>
  <si>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</si>
  <si>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</si>
  <si>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</si>
  <si>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</si>
  <si>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</si>
  <si>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</si>
  <si>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</si>
  <si>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</si>
  <si>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</si>
  <si>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</si>
  <si>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</si>
  <si>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</si>
  <si>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</si>
  <si>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</si>
  <si>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</si>
  <si>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</si>
  <si>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</si>
  <si>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</si>
  <si>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</si>
  <si>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</si>
  <si>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</si>
  <si>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</si>
  <si>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</si>
  <si>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</si>
  <si>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</si>
  <si>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</si>
  <si>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</si>
  <si>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</si>
  <si>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</si>
  <si>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</si>
  <si>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</si>
  <si>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</si>
  <si>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</si>
  <si>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</si>
  <si>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</si>
  <si>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</si>
  <si>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</si>
  <si>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</si>
  <si>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</si>
  <si>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</si>
  <si>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</si>
  <si>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</si>
  <si>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</si>
  <si>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</si>
  <si>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</si>
  <si>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</si>
  <si>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</si>
  <si>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</si>
  <si>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</si>
  <si>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</si>
  <si>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</si>
  <si>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</si>
  <si>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</si>
  <si>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</si>
  <si>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</si>
  <si>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</si>
  <si>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</si>
  <si>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</si>
  <si>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</si>
  <si>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</si>
  <si>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</si>
  <si>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</si>
  <si>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</si>
  <si>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</si>
  <si>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</si>
  <si>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</si>
  <si>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</si>
  <si>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</si>
  <si>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</si>
  <si>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</si>
  <si>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</si>
  <si>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</si>
  <si>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</si>
  <si>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</si>
  <si>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</si>
  <si>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</si>
  <si>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</si>
  <si>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</si>
  <si>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</si>
  <si>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</si>
  <si>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</si>
  <si>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</si>
  <si>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</si>
  <si>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</si>
  <si>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</si>
  <si>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</si>
  <si>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</si>
  <si>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</si>
  <si>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</si>
  <si>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</si>
  <si>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</si>
  <si>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</si>
  <si>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</si>
  <si>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</si>
  <si>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</si>
  <si>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</si>
  <si>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</si>
  <si>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</si>
  <si>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</si>
  <si>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</si>
  <si>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</si>
  <si>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</si>
  <si>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</si>
  <si>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</si>
  <si>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</si>
  <si>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</si>
  <si>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</si>
  <si>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</si>
  <si>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</si>
  <si>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</si>
  <si>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</si>
  <si>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</si>
  <si>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</si>
  <si>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</si>
  <si>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</si>
  <si>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</si>
  <si>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</si>
  <si>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</si>
  <si>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</si>
  <si>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</si>
  <si>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</si>
  <si>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</si>
  <si>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</si>
  <si>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</si>
  <si>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</si>
  <si>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</si>
  <si>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</si>
  <si>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</si>
  <si>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</si>
  <si>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</si>
  <si>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</si>
  <si>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</si>
  <si>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</si>
  <si>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</si>
  <si>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</si>
  <si>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</si>
  <si>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</si>
  <si>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</si>
  <si>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</si>
  <si>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</si>
  <si>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</si>
  <si>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</si>
  <si>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</si>
  <si>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</si>
  <si>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</si>
  <si>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</si>
  <si>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</si>
  <si>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</si>
  <si>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</si>
  <si>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</si>
  <si>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</si>
  <si>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</si>
  <si>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</si>
  <si>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</si>
  <si>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</si>
  <si>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</si>
  <si>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</si>
  <si>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</si>
  <si>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</si>
  <si>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</si>
  <si>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</si>
  <si>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</si>
  <si>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</si>
  <si>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</si>
  <si>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</si>
  <si>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</si>
  <si>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</si>
  <si>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</si>
  <si>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</si>
  <si>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</si>
  <si>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</si>
  <si>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</si>
  <si>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</si>
  <si>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</si>
  <si>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</si>
  <si>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</si>
  <si>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</si>
  <si>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</si>
  <si>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</si>
  <si>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</si>
  <si>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</si>
  <si>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</si>
  <si>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</si>
  <si>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</si>
  <si>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</si>
  <si>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</si>
  <si>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</si>
  <si>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</si>
  <si>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</si>
  <si>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</si>
  <si>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</si>
  <si>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</si>
  <si>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</si>
  <si>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</si>
  <si>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</si>
  <si>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</si>
  <si>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</si>
  <si>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</si>
  <si>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</si>
  <si>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</si>
  <si>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</si>
  <si>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</si>
  <si>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</si>
  <si>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</si>
  <si>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</si>
  <si>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</si>
  <si>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</si>
  <si>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</si>
  <si>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</si>
  <si>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</si>
  <si>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</si>
  <si>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</si>
  <si>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</si>
  <si>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</si>
  <si>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</si>
  <si>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</si>
  <si>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</si>
  <si>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</si>
  <si>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</si>
  <si>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</si>
  <si>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</si>
  <si>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</si>
  <si>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</si>
  <si>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</si>
  <si>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</si>
  <si>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</si>
  <si>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</si>
  <si>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</si>
  <si>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</si>
  <si>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</si>
  <si>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</si>
  <si>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</si>
  <si>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</si>
  <si>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</si>
  <si>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</si>
  <si>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</si>
  <si>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</si>
  <si>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</si>
  <si>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</si>
  <si>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</si>
  <si>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</si>
  <si>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</si>
  <si>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</si>
  <si>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</si>
  <si>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</si>
  <si>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</si>
  <si>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</si>
  <si>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</si>
  <si>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</si>
  <si>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</si>
  <si>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</si>
  <si>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</si>
  <si>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</si>
  <si>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</si>
  <si>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</si>
  <si>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</si>
  <si>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</si>
  <si>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</si>
  <si>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</si>
  <si>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</si>
  <si>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</si>
  <si>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</si>
  <si>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</si>
  <si>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</si>
  <si>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</si>
  <si>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</si>
  <si>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</si>
  <si>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</si>
  <si>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</si>
  <si>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</si>
  <si>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</si>
  <si>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</si>
  <si>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</si>
  <si>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</si>
  <si>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</si>
  <si>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</si>
  <si>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</si>
  <si>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</si>
  <si>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</si>
  <si>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</si>
  <si>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</si>
  <si>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</si>
  <si>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</si>
  <si>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</si>
  <si>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</si>
  <si>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</si>
  <si>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</si>
  <si>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</si>
  <si>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</si>
  <si>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</si>
  <si>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</si>
  <si>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</si>
  <si>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</si>
  <si>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</si>
  <si>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</si>
  <si>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</si>
  <si>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</si>
  <si>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</si>
  <si>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</si>
  <si>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</si>
  <si>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</si>
  <si>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</si>
  <si>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</si>
  <si>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</si>
  <si>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</si>
  <si>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</si>
  <si>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</si>
  <si>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</si>
  <si>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</si>
  <si>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</si>
  <si>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</si>
  <si>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</si>
  <si>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</si>
  <si>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</si>
  <si>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</si>
  <si>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</si>
  <si>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</si>
  <si>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</si>
  <si>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</si>
  <si>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</si>
  <si>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</si>
  <si>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</si>
  <si>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</si>
  <si>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</si>
  <si>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</si>
  <si>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</si>
  <si>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</si>
  <si>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</si>
  <si>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</si>
  <si>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</si>
  <si>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</si>
  <si>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</si>
  <si>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</si>
  <si>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</si>
  <si>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</si>
  <si>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</si>
  <si>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</si>
  <si>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</si>
  <si>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</si>
  <si>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</si>
  <si>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</si>
  <si>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</si>
  <si>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</si>
  <si>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</si>
  <si>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</si>
  <si>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</si>
  <si>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</si>
  <si>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</si>
  <si>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</si>
  <si>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</si>
  <si>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</si>
  <si>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</si>
  <si>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</si>
  <si>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</si>
  <si>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</si>
  <si>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</si>
  <si>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</si>
  <si>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</si>
  <si>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</si>
  <si>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</si>
  <si>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</si>
  <si>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</si>
  <si>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</si>
  <si>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</si>
  <si>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</si>
  <si>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</si>
  <si>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</si>
  <si>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</si>
  <si>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</si>
  <si>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</si>
  <si>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</si>
  <si>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</si>
  <si>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</si>
  <si>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</si>
  <si>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</si>
  <si>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</si>
  <si>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</si>
  <si>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</si>
  <si>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</si>
  <si>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</si>
  <si>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</si>
  <si>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</si>
  <si>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</si>
  <si>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</si>
  <si>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</si>
  <si>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</si>
  <si>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</si>
  <si>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</si>
  <si>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</si>
  <si>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</si>
  <si>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</si>
  <si>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</si>
  <si>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</si>
  <si>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</si>
  <si>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</si>
  <si>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</si>
  <si>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</si>
  <si>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</si>
  <si>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</si>
  <si>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</si>
  <si>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</si>
  <si>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</si>
  <si>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</si>
  <si>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</si>
  <si>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</si>
  <si>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</si>
  <si>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</si>
  <si>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</si>
  <si>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</si>
  <si>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</si>
  <si>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</si>
  <si>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</si>
  <si>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</si>
  <si>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</si>
  <si>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</si>
  <si>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</si>
  <si>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</si>
  <si>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</si>
  <si>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</si>
  <si>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</si>
  <si>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</si>
  <si>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</si>
  <si>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</si>
  <si>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</si>
  <si>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</si>
  <si>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</si>
  <si>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</si>
  <si>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</si>
  <si>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</si>
  <si>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</si>
  <si>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</si>
  <si>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</si>
  <si>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</si>
  <si>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</si>
  <si>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</si>
  <si>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</si>
  <si>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</si>
  <si>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</si>
  <si>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</si>
  <si>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</si>
  <si>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</si>
  <si>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</si>
  <si>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</si>
  <si>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</si>
  <si>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</si>
  <si>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</si>
  <si>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</si>
  <si>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</si>
  <si>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</si>
  <si>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</si>
  <si>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</si>
  <si>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</si>
  <si>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</si>
  <si>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</si>
  <si>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</si>
  <si>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</si>
  <si>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</si>
  <si>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</si>
  <si>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</si>
  <si>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</si>
  <si>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</si>
  <si>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</si>
  <si>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</si>
  <si>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</si>
  <si>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</si>
  <si>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</si>
  <si>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</si>
  <si>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</si>
  <si>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</si>
  <si>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</si>
  <si>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</si>
  <si>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</si>
  <si>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</si>
  <si>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</si>
  <si>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</si>
  <si>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</si>
  <si>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</si>
  <si>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</si>
  <si>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</si>
  <si>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</si>
  <si>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</si>
  <si>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</si>
  <si>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</si>
  <si>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</si>
  <si>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</si>
  <si>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</si>
  <si>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</si>
  <si>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</si>
  <si>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</si>
  <si>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</si>
  <si>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</si>
  <si>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</si>
  <si>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</si>
  <si>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</si>
  <si>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</si>
  <si>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</si>
  <si>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</si>
  <si>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</si>
  <si>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</si>
  <si>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</si>
  <si>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</si>
  <si>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</si>
  <si>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</si>
  <si>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</si>
  <si>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</si>
  <si>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</si>
  <si>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</si>
  <si>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</si>
  <si>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</si>
  <si>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</si>
  <si>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</si>
  <si>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</si>
  <si>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</si>
  <si>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</si>
  <si>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</si>
  <si>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</si>
  <si>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</si>
  <si>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</si>
  <si>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</si>
  <si>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</si>
  <si>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</si>
  <si>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</si>
  <si>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</si>
  <si>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</si>
  <si>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</si>
  <si>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</si>
  <si>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</si>
  <si>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</si>
  <si>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</si>
  <si>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</si>
  <si>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</si>
  <si>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</si>
  <si>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</si>
  <si>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</si>
  <si>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</si>
  <si>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</si>
  <si>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</si>
  <si>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</si>
  <si>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</si>
  <si>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</si>
  <si>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</si>
  <si>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</si>
  <si>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</si>
  <si>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</si>
  <si>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</si>
  <si>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</si>
  <si>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</si>
  <si>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</si>
  <si>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</si>
  <si>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</si>
  <si>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</si>
  <si>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</si>
  <si>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</si>
  <si>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</si>
  <si>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</si>
  <si>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</si>
  <si>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</si>
  <si>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</si>
  <si>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</si>
  <si>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</si>
  <si>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</si>
  <si>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</si>
  <si>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</si>
  <si>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</si>
  <si>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</si>
  <si>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</si>
  <si>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</si>
  <si>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</si>
  <si>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</si>
  <si>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</si>
  <si>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</si>
  <si>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</si>
  <si>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</si>
  <si>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</si>
  <si>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</si>
  <si>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</si>
  <si>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</si>
  <si>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</si>
  <si>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</si>
  <si>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</si>
  <si>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</si>
  <si>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</si>
  <si>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</si>
  <si>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</si>
  <si>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</si>
  <si>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</si>
  <si>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</si>
  <si>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</si>
  <si>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</si>
  <si>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</si>
  <si>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</si>
  <si>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</si>
  <si>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</si>
  <si>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</si>
  <si>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</si>
  <si>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</si>
  <si>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</si>
  <si>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</si>
  <si>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</si>
  <si>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</si>
  <si>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</si>
  <si>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</si>
  <si>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</si>
  <si>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</si>
  <si>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</si>
  <si>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</si>
  <si>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</si>
  <si>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</si>
  <si>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</si>
  <si>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</si>
  <si>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</si>
  <si>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</si>
  <si>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</si>
  <si>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</si>
  <si>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</si>
  <si>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</si>
  <si>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</si>
  <si>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</si>
  <si>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</si>
  <si>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</si>
  <si>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</si>
  <si>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</si>
  <si>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</si>
  <si>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</si>
  <si>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</si>
  <si>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</si>
  <si>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</si>
  <si>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</si>
  <si>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</si>
  <si>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</si>
  <si>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</si>
  <si>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</si>
  <si>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</si>
  <si>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</si>
  <si>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</si>
  <si>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</si>
  <si>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</si>
  <si>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</si>
  <si>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</si>
  <si>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</si>
  <si>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</si>
  <si>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</si>
  <si>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</si>
  <si>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</si>
  <si>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</si>
  <si>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</si>
  <si>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</si>
  <si>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</si>
  <si>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</si>
  <si>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</si>
  <si>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</si>
  <si>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</si>
  <si>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</si>
  <si>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</si>
  <si>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</si>
  <si>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</si>
  <si>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</si>
  <si>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</si>
  <si>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</si>
  <si>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</si>
  <si>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</si>
  <si>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</si>
  <si>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</si>
  <si>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</si>
  <si>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</si>
  <si>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</si>
  <si>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</si>
  <si>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</si>
  <si>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</si>
  <si>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</si>
  <si>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</si>
  <si>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</si>
  <si>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</si>
  <si>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</si>
  <si>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</si>
  <si>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</si>
  <si>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</si>
  <si>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</si>
  <si>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</si>
  <si>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</si>
  <si>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</si>
  <si>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</si>
  <si>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</si>
  <si>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</si>
  <si>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</si>
  <si>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</si>
  <si>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</si>
  <si>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</si>
  <si>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</si>
  <si>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</si>
  <si>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</si>
  <si>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</si>
  <si>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</si>
  <si>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</si>
  <si>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</si>
  <si>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</si>
  <si>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</si>
  <si>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</si>
  <si>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</si>
  <si>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</si>
  <si>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</si>
  <si>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</si>
  <si>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</si>
  <si>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</si>
  <si>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</si>
  <si>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</si>
  <si>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</si>
  <si>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</si>
  <si>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</si>
  <si>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</si>
  <si>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</si>
  <si>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</si>
  <si>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</si>
  <si>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</si>
  <si>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</si>
  <si>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</si>
  <si>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</si>
  <si>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</si>
  <si>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</si>
  <si>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</si>
  <si>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</si>
  <si>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</si>
  <si>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</si>
  <si>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</si>
  <si>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</si>
  <si>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</si>
  <si>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</si>
  <si>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</si>
  <si>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</si>
  <si>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</si>
  <si>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</si>
  <si>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</si>
  <si>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</si>
  <si>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</si>
  <si>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</si>
  <si>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</si>
  <si>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</si>
  <si>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</si>
  <si>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</si>
  <si>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</si>
  <si>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</si>
  <si>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</si>
  <si>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</si>
  <si>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</si>
  <si>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</si>
  <si>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</si>
  <si>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</si>
  <si>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</si>
  <si>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</si>
  <si>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</si>
  <si>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</si>
  <si>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</si>
  <si>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</si>
  <si>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</si>
  <si>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</si>
  <si>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</si>
  <si>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</si>
  <si>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</si>
  <si>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</si>
  <si>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</si>
  <si>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</si>
  <si>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</si>
  <si>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</si>
  <si>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</si>
  <si>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</si>
  <si>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</si>
  <si>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</si>
  <si>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</si>
  <si>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</si>
  <si>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</si>
  <si>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</si>
  <si>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</si>
  <si>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</si>
  <si>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</si>
  <si>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</si>
  <si>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</si>
  <si>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</si>
  <si>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</si>
  <si>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</si>
  <si>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</si>
  <si>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</si>
  <si>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</si>
  <si>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</si>
  <si>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</si>
  <si>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</si>
  <si>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</si>
  <si>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</si>
  <si>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</si>
  <si>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</si>
  <si>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</si>
  <si>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</si>
  <si>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</si>
  <si>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</si>
  <si>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</si>
  <si>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</si>
  <si>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</si>
  <si>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</si>
  <si>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</si>
  <si>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</si>
  <si>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</si>
  <si>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</si>
  <si>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</si>
  <si>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</si>
  <si>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</si>
  <si>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</si>
  <si>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</si>
  <si>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</si>
  <si>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</si>
  <si>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</si>
  <si>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</si>
  <si>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</si>
  <si>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</si>
  <si>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</si>
  <si>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</si>
  <si>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</si>
  <si>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</si>
  <si>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</si>
  <si>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</si>
  <si>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</si>
  <si>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</si>
  <si>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</si>
  <si>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</si>
  <si>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</si>
  <si>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</si>
  <si>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</si>
  <si>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</si>
  <si>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</si>
  <si>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</si>
  <si>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</si>
  <si>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</si>
  <si>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</si>
  <si>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</si>
  <si>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</si>
  <si>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</si>
  <si>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</si>
  <si>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</si>
  <si>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</si>
  <si>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</si>
  <si>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</si>
  <si>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</si>
  <si>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</si>
  <si>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</si>
  <si>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</si>
  <si>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</si>
  <si>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</si>
  <si>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</si>
  <si>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</si>
  <si>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</si>
  <si>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</si>
  <si>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</si>
  <si>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</si>
  <si>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</si>
  <si>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</si>
  <si>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</si>
  <si>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</si>
  <si>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</si>
  <si>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</si>
  <si>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</si>
  <si>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</si>
  <si>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</si>
  <si>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</si>
  <si>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</si>
  <si>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</si>
  <si>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</si>
  <si>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</si>
  <si>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</si>
  <si>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</si>
  <si>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</si>
  <si>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</si>
  <si>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</si>
  <si>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</si>
  <si>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</si>
  <si>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</si>
  <si>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</si>
  <si>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</si>
  <si>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</si>
  <si>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</si>
  <si>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</si>
  <si>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</si>
  <si>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</si>
  <si>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</si>
  <si>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</si>
  <si>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</si>
  <si>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</si>
  <si>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</si>
  <si>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</si>
  <si>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</si>
  <si>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</si>
  <si>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</si>
  <si>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</si>
  <si>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</si>
  <si>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</si>
  <si>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</si>
  <si>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</si>
  <si>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</si>
  <si>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</si>
  <si>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</si>
  <si>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</si>
  <si>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</si>
  <si>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</si>
  <si>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</si>
  <si>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</si>
  <si>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</si>
  <si>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</si>
  <si>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</si>
  <si>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</si>
  <si>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</si>
  <si>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</si>
  <si>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</si>
  <si>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</si>
  <si>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</si>
  <si>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</si>
  <si>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</si>
  <si>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</si>
  <si>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</si>
  <si>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</si>
  <si>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</si>
  <si>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</si>
  <si>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</si>
  <si>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</si>
  <si>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</si>
  <si>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</si>
  <si>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</si>
  <si>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</si>
  <si>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</si>
  <si>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</si>
  <si>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</si>
  <si>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</si>
  <si>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</si>
  <si>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</si>
  <si>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</si>
  <si>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</si>
  <si>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</si>
  <si>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</si>
  <si>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</si>
  <si>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</si>
  <si>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</si>
  <si>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</si>
  <si>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</si>
  <si>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</si>
  <si>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</si>
  <si>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</si>
  <si>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</si>
  <si>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</si>
  <si>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</si>
  <si>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</si>
  <si>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</si>
  <si>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</si>
  <si>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</si>
  <si>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</si>
  <si>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</si>
  <si>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</si>
  <si>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</si>
  <si>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</si>
  <si>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</si>
  <si>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</si>
  <si>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</si>
  <si>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</si>
  <si>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</si>
  <si>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</si>
  <si>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</si>
  <si>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</si>
  <si>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</si>
  <si>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</si>
  <si>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</si>
  <si>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</si>
  <si>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</si>
  <si>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</si>
  <si>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</si>
  <si>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</si>
  <si>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</si>
  <si>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</si>
  <si>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</si>
  <si>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</si>
  <si>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</si>
  <si>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</si>
  <si>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</si>
  <si>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</si>
  <si>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</si>
  <si>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</si>
  <si>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</si>
  <si>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</si>
  <si>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</si>
  <si>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</si>
  <si>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</si>
  <si>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</si>
  <si>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</si>
  <si>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</si>
  <si>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</si>
  <si>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</si>
  <si>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</si>
  <si>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</si>
  <si>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</si>
  <si>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</si>
  <si>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</si>
  <si>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</si>
  <si>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</si>
  <si>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</si>
  <si>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</si>
  <si>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</si>
  <si>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</si>
  <si>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</si>
  <si>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</si>
  <si>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</si>
  <si>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</si>
  <si>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</si>
  <si>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</si>
  <si>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</si>
  <si>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</si>
  <si>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</si>
  <si>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</si>
  <si>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</si>
  <si>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</si>
  <si>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</si>
  <si>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</si>
  <si>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</si>
  <si>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</si>
  <si>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</si>
  <si>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</si>
  <si>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</si>
  <si>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</si>
  <si>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</si>
  <si>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</si>
  <si>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</si>
  <si>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</si>
  <si>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</si>
  <si>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</si>
  <si>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</si>
  <si>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</si>
  <si>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</si>
  <si>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</si>
  <si>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</si>
  <si>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</si>
  <si>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</si>
  <si>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</si>
  <si>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</si>
  <si>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</si>
  <si>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</si>
  <si>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</si>
  <si>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</si>
  <si>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</si>
  <si>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</si>
  <si>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</si>
  <si>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</si>
  <si>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</si>
  <si>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</si>
  <si>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</si>
  <si>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</si>
  <si>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</si>
  <si>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</si>
  <si>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</si>
  <si>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</si>
  <si>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</si>
  <si>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</si>
  <si>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</si>
  <si>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</si>
  <si>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</si>
  <si>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</si>
  <si>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</si>
  <si>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</si>
  <si>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</si>
  <si>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</si>
  <si>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</si>
  <si>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</si>
  <si>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</si>
  <si>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</si>
  <si>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</si>
  <si>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</si>
  <si>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</si>
  <si>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</si>
  <si>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</si>
  <si>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</si>
  <si>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</si>
  <si>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</si>
  <si>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</si>
  <si>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</si>
  <si>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</si>
  <si>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</si>
  <si>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</si>
  <si>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</si>
  <si>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</si>
  <si>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</si>
  <si>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</si>
  <si>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</si>
  <si>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</si>
  <si>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</si>
  <si>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</si>
  <si>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</si>
  <si>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</si>
  <si>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</si>
  <si>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</si>
  <si>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</si>
  <si>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</si>
  <si>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</si>
  <si>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</si>
  <si>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</si>
  <si>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</si>
  <si>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</si>
  <si>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</si>
  <si>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</si>
  <si>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</si>
  <si>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</si>
  <si>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</si>
  <si>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</si>
  <si>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</si>
  <si>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</si>
  <si>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</si>
  <si>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</si>
  <si>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</si>
  <si>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</si>
  <si>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</si>
  <si>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</si>
  <si>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</si>
  <si>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</si>
  <si>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</si>
  <si>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</si>
  <si>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</si>
  <si>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</si>
  <si>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</si>
  <si>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</si>
  <si>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</si>
  <si>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</si>
  <si>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</si>
  <si>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</si>
  <si>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</si>
  <si>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</si>
  <si>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</si>
  <si>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</si>
  <si>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</si>
  <si>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</si>
  <si>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</si>
  <si>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</si>
  <si>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</si>
  <si>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</si>
  <si>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</si>
  <si>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</si>
  <si>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</si>
  <si>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</si>
  <si>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</si>
  <si>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</si>
  <si>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</si>
  <si>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</si>
  <si>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</si>
  <si>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</si>
  <si>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</si>
  <si>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</si>
  <si>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</si>
  <si>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</si>
  <si>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</si>
  <si>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</si>
  <si>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</si>
  <si>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</si>
  <si>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</si>
  <si>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</si>
  <si>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</si>
  <si>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</si>
  <si>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</si>
  <si>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</si>
  <si>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</si>
  <si>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</si>
  <si>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</si>
  <si>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</si>
  <si>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</si>
  <si>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</si>
  <si>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</si>
  <si>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</si>
  <si>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</si>
  <si>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</si>
  <si>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</si>
  <si>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</si>
  <si>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</si>
  <si>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</si>
  <si>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</si>
  <si>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</si>
  <si>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</si>
  <si>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</si>
  <si>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</si>
  <si>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</si>
  <si>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</si>
  <si>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</si>
  <si>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</si>
  <si>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</si>
  <si>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</si>
  <si>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</si>
  <si>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</si>
  <si>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</si>
  <si>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</si>
  <si>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</si>
  <si>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</si>
  <si>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</si>
  <si>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</si>
  <si>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</si>
  <si>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</si>
  <si>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</si>
  <si>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</si>
  <si>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</si>
  <si>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</si>
  <si>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</si>
  <si>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</si>
  <si>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</si>
  <si>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</si>
  <si>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</si>
  <si>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</si>
  <si>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</si>
  <si>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</si>
  <si>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</si>
  <si>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</si>
  <si>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</si>
  <si>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</si>
  <si>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</si>
  <si>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</si>
  <si>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</si>
  <si>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</si>
  <si>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</si>
  <si>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</si>
  <si>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</si>
  <si>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</si>
  <si>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</si>
  <si>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</si>
  <si>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</si>
  <si>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</si>
  <si>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</si>
  <si>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</si>
  <si>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</si>
  <si>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</si>
  <si>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</si>
  <si>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</si>
  <si>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</si>
  <si>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</si>
  <si>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</si>
  <si>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</si>
  <si>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</si>
  <si>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</si>
  <si>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</si>
  <si>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</si>
  <si>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</si>
  <si>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</si>
  <si>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</si>
  <si>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</si>
  <si>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</si>
  <si>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</si>
  <si>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</si>
  <si>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</si>
  <si>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</si>
  <si>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</si>
  <si>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</si>
  <si>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</si>
  <si>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</si>
  <si>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</si>
  <si>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</si>
  <si>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</si>
  <si>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</si>
  <si>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</si>
  <si>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</si>
  <si>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</si>
  <si>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</si>
  <si>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</si>
  <si>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</si>
  <si>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</si>
  <si>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</si>
  <si>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</si>
  <si>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</si>
  <si>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</si>
  <si>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</si>
  <si>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</si>
  <si>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</si>
  <si>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</si>
  <si>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</si>
  <si>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</si>
  <si>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</si>
  <si>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</si>
  <si>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</si>
  <si>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</si>
  <si>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</si>
  <si>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</si>
  <si>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</si>
  <si>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</si>
  <si>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</si>
  <si>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</si>
  <si>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</si>
  <si>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</si>
  <si>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</si>
  <si>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</si>
  <si>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</si>
  <si>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</si>
  <si>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</si>
  <si>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</si>
  <si>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</si>
  <si>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</si>
  <si>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</si>
  <si>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</si>
  <si>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</si>
  <si>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</si>
  <si>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</si>
  <si>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</si>
  <si>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</si>
  <si>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</si>
  <si>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</si>
  <si>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</si>
  <si>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</si>
  <si>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</si>
  <si>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</si>
  <si>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</si>
  <si>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</si>
  <si>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</si>
  <si>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</si>
  <si>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</si>
  <si>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</si>
  <si>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</si>
  <si>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</si>
  <si>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</si>
  <si>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</si>
  <si>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</si>
  <si>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</si>
  <si>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</si>
  <si>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</si>
  <si>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</si>
  <si>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</si>
  <si>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</si>
  <si>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</si>
  <si>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</si>
  <si>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</si>
  <si>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</si>
  <si>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</si>
  <si>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</si>
  <si>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</si>
  <si>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</si>
  <si>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</si>
  <si>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</si>
  <si>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</si>
  <si>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</si>
  <si>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</si>
  <si>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</si>
  <si>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</si>
  <si>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</si>
  <si>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</si>
  <si>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</si>
  <si>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</si>
  <si>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</si>
  <si>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</si>
  <si>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</si>
  <si>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</si>
  <si>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</si>
  <si>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</si>
  <si>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</si>
  <si>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</si>
  <si>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</si>
  <si>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</si>
  <si>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</si>
  <si>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</si>
  <si>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</si>
  <si>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</si>
  <si>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</si>
  <si>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</si>
  <si>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</si>
  <si>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</si>
  <si>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</si>
  <si>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</si>
  <si>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</si>
  <si>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</si>
  <si>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</si>
  <si>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</si>
  <si>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</si>
  <si>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</si>
  <si>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</si>
  <si>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</si>
  <si>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</si>
  <si>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</si>
  <si>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</si>
  <si>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</si>
  <si>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</si>
  <si>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</si>
  <si>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</si>
  <si>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</si>
  <si>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</si>
  <si>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</si>
  <si>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</si>
  <si>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</si>
  <si>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</si>
  <si>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</si>
  <si>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</si>
  <si>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</si>
  <si>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</si>
  <si>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</si>
  <si>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</si>
  <si>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</si>
  <si>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</si>
  <si>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</si>
  <si>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</si>
  <si>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</si>
  <si>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</si>
  <si>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</si>
  <si>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</si>
  <si>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</si>
  <si>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</si>
  <si>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</si>
  <si>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</si>
  <si>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</si>
  <si>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</si>
  <si>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</si>
  <si>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</si>
  <si>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</si>
  <si>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</si>
  <si>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</si>
  <si>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</si>
  <si>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</si>
  <si>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</si>
  <si>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</si>
  <si>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</si>
  <si>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</si>
  <si>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</si>
  <si>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</si>
  <si>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</si>
  <si>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</si>
  <si>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</si>
  <si>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</si>
  <si>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</si>
  <si>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</si>
  <si>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</si>
  <si>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</si>
  <si>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</si>
  <si>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</si>
  <si>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</si>
  <si>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</si>
  <si>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</si>
  <si>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</si>
  <si>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</si>
  <si>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</si>
  <si>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</si>
  <si>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</si>
  <si>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</si>
  <si>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</si>
  <si>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</si>
  <si>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</si>
  <si>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</si>
  <si>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</si>
  <si>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</si>
  <si>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</si>
  <si>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</si>
  <si>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</si>
  <si>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</si>
  <si>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</si>
  <si>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</si>
  <si>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</si>
  <si>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</si>
  <si>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</si>
  <si>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</si>
  <si>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</si>
  <si>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</si>
  <si>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</si>
  <si>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</si>
  <si>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</si>
  <si>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</si>
  <si>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</si>
  <si>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</si>
  <si>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</si>
  <si>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</si>
  <si>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</si>
  <si>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</si>
  <si>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</si>
  <si>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</si>
  <si>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</si>
  <si>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</si>
  <si>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</si>
  <si>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</si>
  <si>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</si>
  <si>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</si>
  <si>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</si>
  <si>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</si>
  <si>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</si>
  <si>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</si>
  <si>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</si>
  <si>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</si>
  <si>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</si>
  <si>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</si>
  <si>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</si>
  <si>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</si>
  <si>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</si>
  <si>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</si>
  <si>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</si>
  <si>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</si>
  <si>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</si>
  <si>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</si>
  <si>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</si>
  <si>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</si>
  <si>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</si>
  <si>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</si>
  <si>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</si>
  <si>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</si>
  <si>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</si>
  <si>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</si>
  <si>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</si>
  <si>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</si>
  <si>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</si>
  <si>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</si>
  <si>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</si>
  <si>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</si>
  <si>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</si>
  <si>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</si>
  <si>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</si>
  <si>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</si>
  <si>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</si>
  <si>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</si>
  <si>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</si>
  <si>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</si>
  <si>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</si>
  <si>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</si>
  <si>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</si>
  <si>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</si>
  <si>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</si>
  <si>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</si>
  <si>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</si>
  <si>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</si>
  <si>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</si>
  <si>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</si>
  <si>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</si>
  <si>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</si>
  <si>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</si>
  <si>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</si>
  <si>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</si>
  <si>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</si>
  <si>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</si>
  <si>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</si>
  <si>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</si>
  <si>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</si>
  <si>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</si>
  <si>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</si>
  <si>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</si>
  <si>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</si>
  <si>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</si>
  <si>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</si>
  <si>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</si>
  <si>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</si>
  <si>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</si>
  <si>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</si>
  <si>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</si>
  <si>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</si>
  <si>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</si>
  <si>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</si>
  <si>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</si>
  <si>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</si>
  <si>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</si>
  <si>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</si>
  <si>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</si>
  <si>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</si>
  <si>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</si>
  <si>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</si>
  <si>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</si>
  <si>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</si>
  <si>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</si>
  <si>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</si>
  <si>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</si>
  <si>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</si>
  <si>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</si>
  <si>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</si>
  <si>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</si>
  <si>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</si>
  <si>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</si>
  <si>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</si>
  <si>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</si>
  <si>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</si>
  <si>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</si>
  <si>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</si>
  <si>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</si>
  <si>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</si>
  <si>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</si>
  <si>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</si>
  <si>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</si>
  <si>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</si>
  <si>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</si>
  <si>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</si>
  <si>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</si>
  <si>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</si>
  <si>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</si>
  <si>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</si>
  <si>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</si>
  <si>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</si>
  <si>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</si>
  <si>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</si>
  <si>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</si>
  <si>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</si>
  <si>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</si>
  <si>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</si>
  <si>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</si>
  <si>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</si>
  <si>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</si>
  <si>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</si>
  <si>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</si>
  <si>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</si>
  <si>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</si>
  <si>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</si>
  <si>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</si>
  <si>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</si>
  <si>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</si>
  <si>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</si>
  <si>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</si>
  <si>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</si>
  <si>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</si>
  <si>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</si>
  <si>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</si>
  <si>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</si>
  <si>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</si>
  <si>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</si>
  <si>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</si>
  <si>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</si>
  <si>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</si>
  <si>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</si>
  <si>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</si>
  <si>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</si>
  <si>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</si>
  <si>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</si>
  <si>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</si>
  <si>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</si>
  <si>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</si>
  <si>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</si>
  <si>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</si>
  <si>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</si>
  <si>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</si>
  <si>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</si>
  <si>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</si>
  <si>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</si>
  <si>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</si>
  <si>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</si>
  <si>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</si>
  <si>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</si>
  <si>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</si>
  <si>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</si>
  <si>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</si>
  <si>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</si>
  <si>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</si>
  <si>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</si>
  <si>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</si>
  <si>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</si>
  <si>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</si>
  <si>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</si>
  <si>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</si>
  <si>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</si>
  <si>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</si>
  <si>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</si>
  <si>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</si>
  <si>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</si>
  <si>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</si>
  <si>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</si>
  <si>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</si>
  <si>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</si>
  <si>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</si>
  <si>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</si>
  <si>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</si>
  <si>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</si>
  <si>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</si>
  <si>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</si>
  <si>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</si>
  <si>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</si>
  <si>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</si>
  <si>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</si>
  <si>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</si>
  <si>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</si>
  <si>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</si>
  <si>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</si>
  <si>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</si>
  <si>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</si>
  <si>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</si>
  <si>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</si>
  <si>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</si>
  <si>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</si>
  <si>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</si>
  <si>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</si>
  <si>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</si>
  <si>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</si>
  <si>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</si>
  <si>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</si>
  <si>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</si>
  <si>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</si>
  <si>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</si>
  <si>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</si>
  <si>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</si>
  <si>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</si>
  <si>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</si>
  <si>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</si>
  <si>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</si>
  <si>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</si>
  <si>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</si>
  <si>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</si>
  <si>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</si>
  <si>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</si>
  <si>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</si>
  <si>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</si>
  <si>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</si>
  <si>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</si>
  <si>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</si>
  <si>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</si>
  <si>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</si>
  <si>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</si>
  <si>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</si>
  <si>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</si>
  <si>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</si>
  <si>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</si>
  <si>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</si>
  <si>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</si>
  <si>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</si>
  <si>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</si>
  <si>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</si>
  <si>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</si>
  <si>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</si>
  <si>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</si>
  <si>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</si>
  <si>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</si>
  <si>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</si>
  <si>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</si>
  <si>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</si>
  <si>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</si>
  <si>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</si>
  <si>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</si>
  <si>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</si>
  <si>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</si>
  <si>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</si>
  <si>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</si>
  <si>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</si>
  <si>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</si>
  <si>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</si>
  <si>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</si>
  <si>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</si>
  <si>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</si>
  <si>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</si>
  <si>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</si>
  <si>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</si>
  <si>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</si>
  <si>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</si>
  <si>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</si>
  <si>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</si>
  <si>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</si>
  <si>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</si>
  <si>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</si>
  <si>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</si>
  <si>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</si>
  <si>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</si>
  <si>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</si>
  <si>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</si>
  <si>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</si>
  <si>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</si>
  <si>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</si>
  <si>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</si>
  <si>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</si>
  <si>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</si>
  <si>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</si>
  <si>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</si>
  <si>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</si>
  <si>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</si>
  <si>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</si>
  <si>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</si>
  <si>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</si>
  <si>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</si>
  <si>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</si>
  <si>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</si>
  <si>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</si>
  <si>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</si>
  <si>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</si>
  <si>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</si>
  <si>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</si>
  <si>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</si>
  <si>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</si>
  <si>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</si>
  <si>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</si>
  <si>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</si>
  <si>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</si>
  <si>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</si>
  <si>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</si>
  <si>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</si>
  <si>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</si>
  <si>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</si>
  <si>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</si>
  <si>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</si>
  <si>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</si>
  <si>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</si>
  <si>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</si>
  <si>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</si>
  <si>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</si>
  <si>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</si>
  <si>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</si>
  <si>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</si>
  <si>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</si>
  <si>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</si>
  <si>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</si>
  <si>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</si>
  <si>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</si>
  <si>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</si>
  <si>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</si>
  <si>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</si>
  <si>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</si>
  <si>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</si>
  <si>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</si>
  <si>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</si>
  <si>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</si>
  <si>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</si>
  <si>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</si>
  <si>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</si>
  <si>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</si>
  <si>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</si>
  <si>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</si>
  <si>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</si>
  <si>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</si>
  <si>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</si>
  <si>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</si>
  <si>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</si>
  <si>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</si>
  <si>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</si>
  <si>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</si>
  <si>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</si>
  <si>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</si>
  <si>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</si>
  <si>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</si>
  <si>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</si>
  <si>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</si>
  <si>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</si>
  <si>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</si>
  <si>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</si>
  <si>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</si>
  <si>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</si>
  <si>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</si>
  <si>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</si>
  <si>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</si>
  <si>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</si>
  <si>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</si>
  <si>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</si>
  <si>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</si>
  <si>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</si>
  <si>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</si>
  <si>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</si>
  <si>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</si>
  <si>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</si>
  <si>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</si>
  <si>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</si>
  <si>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</si>
  <si>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</si>
  <si>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</si>
  <si>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</si>
  <si>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</si>
  <si>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</si>
  <si>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</si>
  <si>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</si>
  <si>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</si>
  <si>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</si>
  <si>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</si>
  <si>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</si>
  <si>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</si>
  <si>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</si>
  <si>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</si>
  <si>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</si>
  <si>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</si>
  <si>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</si>
  <si>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</si>
  <si>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</si>
  <si>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</si>
  <si>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</si>
  <si>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</si>
  <si>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</si>
  <si>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</si>
  <si>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</si>
  <si>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</si>
  <si>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</si>
  <si>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</si>
  <si>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</si>
  <si>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</si>
  <si>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</si>
  <si>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</si>
  <si>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</si>
  <si>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</si>
  <si>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</si>
  <si>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</si>
  <si>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</si>
  <si>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</si>
  <si>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</si>
  <si>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</si>
  <si>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</si>
  <si>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</si>
  <si>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</si>
  <si>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</si>
  <si>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</si>
  <si>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</si>
  <si>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</si>
  <si>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</si>
  <si>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</si>
  <si>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</si>
  <si>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</si>
  <si>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</si>
  <si>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</si>
  <si>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</si>
  <si>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</si>
  <si>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</si>
  <si>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</si>
  <si>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</si>
  <si>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</si>
  <si>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</si>
  <si>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</si>
  <si>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</si>
  <si>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</si>
  <si>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</si>
  <si>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</si>
  <si>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</si>
  <si>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</si>
  <si>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</si>
  <si>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</si>
  <si>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</si>
  <si>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</si>
  <si>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</si>
  <si>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</si>
  <si>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</si>
  <si>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</si>
  <si>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</si>
  <si>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</si>
  <si>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</si>
  <si>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</si>
  <si>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</si>
  <si>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</si>
  <si>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</si>
  <si>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</si>
  <si>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</si>
  <si>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</si>
  <si>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</si>
  <si>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</si>
  <si>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</si>
  <si>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</si>
  <si>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</si>
  <si>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</si>
  <si>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</si>
  <si>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</si>
  <si>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</si>
  <si>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</si>
  <si>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</si>
  <si>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</si>
  <si>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</si>
  <si>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</si>
  <si>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</si>
  <si>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</si>
  <si>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</si>
  <si>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</si>
  <si>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</si>
  <si>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</si>
  <si>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</si>
  <si>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</si>
  <si>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</si>
  <si>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</si>
  <si>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</si>
  <si>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</si>
  <si>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</si>
  <si>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</si>
  <si>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</si>
  <si>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</si>
  <si>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</si>
  <si>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</si>
  <si>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</si>
  <si>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</si>
  <si>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</si>
  <si>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</si>
  <si>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</si>
  <si>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</si>
  <si>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</si>
  <si>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</si>
  <si>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</si>
  <si>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</si>
  <si>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</si>
  <si>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</si>
  <si>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</si>
  <si>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</si>
  <si>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</si>
  <si>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</si>
  <si>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</si>
  <si>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</si>
  <si>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</si>
  <si>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</si>
  <si>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</si>
  <si>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</si>
  <si>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</si>
  <si>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</si>
  <si>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</si>
  <si>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</si>
  <si>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</si>
  <si>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</si>
  <si>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</si>
  <si>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</si>
  <si>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</si>
  <si>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</si>
  <si>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</si>
  <si>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</si>
  <si>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</si>
  <si>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</si>
  <si>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</si>
  <si>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</si>
  <si>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</si>
  <si>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</si>
  <si>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</si>
  <si>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</si>
  <si>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</si>
  <si>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</si>
  <si>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</si>
  <si>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</si>
  <si>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</si>
  <si>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</si>
  <si>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</si>
  <si>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</si>
  <si>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</si>
  <si>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</si>
  <si>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</si>
  <si>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</si>
  <si>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</si>
  <si>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</si>
  <si>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</si>
  <si>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</si>
  <si>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</si>
  <si>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</si>
  <si>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</si>
  <si>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</si>
  <si>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</si>
  <si>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</si>
  <si>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</si>
  <si>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</si>
  <si>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</si>
  <si>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</si>
  <si>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</si>
  <si>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</si>
  <si>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</si>
  <si>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</si>
  <si>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</si>
  <si>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</si>
  <si>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</si>
  <si>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</si>
  <si>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</si>
  <si>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</si>
  <si>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</si>
  <si>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</si>
  <si>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</si>
  <si>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</si>
  <si>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</si>
  <si>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</si>
  <si>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</si>
  <si>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</si>
  <si>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</si>
  <si>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</si>
  <si>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</si>
  <si>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</si>
  <si>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</si>
  <si>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</si>
  <si>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</si>
  <si>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</si>
  <si>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</si>
  <si>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</si>
  <si>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</si>
  <si>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</si>
  <si>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</si>
  <si>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</si>
  <si>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</si>
  <si>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</si>
  <si>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</si>
  <si>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</si>
  <si>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</si>
  <si>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</si>
  <si>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</si>
  <si>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</si>
  <si>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</si>
  <si>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</si>
  <si>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</si>
  <si>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</si>
  <si>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</si>
  <si>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</si>
  <si>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</si>
  <si>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</si>
  <si>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</si>
  <si>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</si>
  <si>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</si>
  <si>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</si>
  <si>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</si>
  <si>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</si>
  <si>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</si>
  <si>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</si>
  <si>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</si>
  <si>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</si>
  <si>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</si>
  <si>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</si>
  <si>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</si>
  <si>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</si>
  <si>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</si>
  <si>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</si>
  <si>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</si>
  <si>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</si>
  <si>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</si>
  <si>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</si>
  <si>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</si>
  <si>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</si>
  <si>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</si>
  <si>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</si>
  <si>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</si>
  <si>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</si>
  <si>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</si>
  <si>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</si>
  <si>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</si>
  <si>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</si>
  <si>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</si>
  <si>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</si>
  <si>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</si>
  <si>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</si>
  <si>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</si>
  <si>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</si>
  <si>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</si>
  <si>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</si>
  <si>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</si>
  <si>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</si>
  <si>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</si>
  <si>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</si>
  <si>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</si>
  <si>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</si>
  <si>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</si>
  <si>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</si>
  <si>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</si>
  <si>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</si>
  <si>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</si>
  <si>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</si>
  <si>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</si>
  <si>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</si>
  <si>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</si>
  <si>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</si>
  <si>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</si>
  <si>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</si>
  <si>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</si>
  <si>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</si>
  <si>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</si>
  <si>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</si>
  <si>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</si>
  <si>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</si>
  <si>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</si>
  <si>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</si>
  <si>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</si>
  <si>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</si>
  <si>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</si>
  <si>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</si>
  <si>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</si>
  <si>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</si>
  <si>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</si>
  <si>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</si>
  <si>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</si>
  <si>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</si>
  <si>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</si>
  <si>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</si>
  <si>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</si>
  <si>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</si>
  <si>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</si>
  <si>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</si>
  <si>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</si>
  <si>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</si>
  <si>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</si>
  <si>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</si>
  <si>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</si>
  <si>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</si>
  <si>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</si>
  <si>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</si>
  <si>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</si>
  <si>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</si>
  <si>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</si>
  <si>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</si>
  <si>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</si>
  <si>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</si>
  <si>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</si>
  <si>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</si>
  <si>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</si>
  <si>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</si>
  <si>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</si>
  <si>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</si>
  <si>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</si>
  <si>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</si>
  <si>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</si>
  <si>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</si>
  <si>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</si>
  <si>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</si>
  <si>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</si>
  <si>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</si>
  <si>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</si>
  <si>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</si>
  <si>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</si>
  <si>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</si>
  <si>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</si>
  <si>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</si>
  <si>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</si>
  <si>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</si>
  <si>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</si>
  <si>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</si>
  <si>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</si>
  <si>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</si>
  <si>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</si>
  <si>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</si>
  <si>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</si>
  <si>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</si>
  <si>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</si>
  <si>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</si>
  <si>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</si>
  <si>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</si>
  <si>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</si>
  <si>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</si>
  <si>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</si>
  <si>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</si>
  <si>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</si>
  <si>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</si>
  <si>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</si>
  <si>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</si>
  <si>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</si>
  <si>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</si>
  <si>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</si>
  <si>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</si>
  <si>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</si>
  <si>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</si>
  <si>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</si>
  <si>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</si>
  <si>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</si>
  <si>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</si>
  <si>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</si>
  <si>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</si>
  <si>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</si>
  <si>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</si>
  <si>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</si>
  <si>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</si>
  <si>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</si>
  <si>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</si>
  <si>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</si>
  <si>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</si>
  <si>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</si>
  <si>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</si>
  <si>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</si>
  <si>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</si>
  <si>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</si>
  <si>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</si>
  <si>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</si>
  <si>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</si>
  <si>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</si>
  <si>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</si>
  <si>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</si>
  <si>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</si>
  <si>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</si>
  <si>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</si>
  <si>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</si>
  <si>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</si>
  <si>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</si>
  <si>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</si>
  <si>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</si>
  <si>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</si>
  <si>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</si>
  <si>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</si>
  <si>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</si>
  <si>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</si>
  <si>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</si>
  <si>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</si>
  <si>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</si>
  <si>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</si>
  <si>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</si>
  <si>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</si>
  <si>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</si>
  <si>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</si>
  <si>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</si>
  <si>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</si>
  <si>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</si>
  <si>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</si>
  <si>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</si>
  <si>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</si>
  <si>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</si>
  <si>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</si>
  <si>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</si>
  <si>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</si>
  <si>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</si>
  <si>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</si>
  <si>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</si>
  <si>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</si>
  <si>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</si>
  <si>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</si>
  <si>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</si>
  <si>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</si>
  <si>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</si>
  <si>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</si>
  <si>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</si>
  <si>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</si>
  <si>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</si>
  <si>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</si>
  <si>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</si>
  <si>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</si>
  <si>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</si>
  <si>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</si>
  <si>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</si>
  <si>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</si>
  <si>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</si>
  <si>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</si>
  <si>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</si>
  <si>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</si>
  <si>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</si>
  <si>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</si>
  <si>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</si>
  <si>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</si>
  <si>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</si>
  <si>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</si>
  <si>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</si>
  <si>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</si>
  <si>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</si>
  <si>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</si>
  <si>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</si>
  <si>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</si>
  <si>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</si>
  <si>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</si>
  <si>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</si>
  <si>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</si>
  <si>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</si>
  <si>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</si>
  <si>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</si>
  <si>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</si>
  <si>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</si>
  <si>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</si>
  <si>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</si>
  <si>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</si>
  <si>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</si>
  <si>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</si>
  <si>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</si>
  <si>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</si>
  <si>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</si>
  <si>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</si>
  <si>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</si>
  <si>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</si>
  <si>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</si>
  <si>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</si>
  <si>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</si>
  <si>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</si>
  <si>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</si>
  <si>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</si>
  <si>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</si>
  <si>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</si>
  <si>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</si>
  <si>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</si>
  <si>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</si>
  <si>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</si>
  <si>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</si>
  <si>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</si>
  <si>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</si>
  <si>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</si>
  <si>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</si>
  <si>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</si>
  <si>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</si>
  <si>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</si>
  <si>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</si>
  <si>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</si>
  <si>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</si>
  <si>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</si>
  <si>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</si>
  <si>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</si>
  <si>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</si>
  <si>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</si>
  <si>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</si>
  <si>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</si>
  <si>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</si>
  <si>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</si>
  <si>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</si>
  <si>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</si>
  <si>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</si>
  <si>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</si>
  <si>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</si>
  <si>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</si>
  <si>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</si>
  <si>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</si>
  <si>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</si>
  <si>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</si>
  <si>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</si>
  <si>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</si>
  <si>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</si>
  <si>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</si>
  <si>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</si>
  <si>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</si>
  <si>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</si>
  <si>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</si>
  <si>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</si>
  <si>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</si>
  <si>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</si>
  <si>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</si>
  <si>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</si>
  <si>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</si>
  <si>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</si>
  <si>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</si>
  <si>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</si>
  <si>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</si>
  <si>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</si>
  <si>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</si>
  <si>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</si>
  <si>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</si>
  <si>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</si>
  <si>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</si>
  <si>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</si>
  <si>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</si>
  <si>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</si>
  <si>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</si>
  <si>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</si>
  <si>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</si>
  <si>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</si>
  <si>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</si>
  <si>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</si>
  <si>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</si>
  <si>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</si>
  <si>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</si>
  <si>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</si>
  <si>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</si>
  <si>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</si>
  <si>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</si>
  <si>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</si>
  <si>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</si>
  <si>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</si>
  <si>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</si>
  <si>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</si>
  <si>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</si>
  <si>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</si>
  <si>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</si>
  <si>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</si>
  <si>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</si>
  <si>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</si>
  <si>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</si>
  <si>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</si>
  <si>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</si>
  <si>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</si>
  <si>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</si>
  <si>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</si>
  <si>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</si>
  <si>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</si>
  <si>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</si>
  <si>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</si>
  <si>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</si>
  <si>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</si>
  <si>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</si>
  <si>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</si>
  <si>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</si>
  <si>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</si>
  <si>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</si>
  <si>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</si>
  <si>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</si>
  <si>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</si>
  <si>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</si>
  <si>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</si>
  <si>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</si>
  <si>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</si>
  <si>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</si>
  <si>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</si>
  <si>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</si>
  <si>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</si>
  <si>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</si>
  <si>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</si>
  <si>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</si>
  <si>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</si>
  <si>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</si>
  <si>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</si>
  <si>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</si>
  <si>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</si>
  <si>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</si>
  <si>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</si>
  <si>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</si>
  <si>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</si>
  <si>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</si>
  <si>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</si>
  <si>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</si>
  <si>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</si>
  <si>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</si>
  <si>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</si>
  <si>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</si>
  <si>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</si>
  <si>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</si>
  <si>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</si>
  <si>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</si>
  <si>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</si>
  <si>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</si>
  <si>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</si>
  <si>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</si>
  <si>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</si>
  <si>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</si>
  <si>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</si>
  <si>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</si>
  <si>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</si>
  <si>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</si>
  <si>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</si>
  <si>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</si>
  <si>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</si>
  <si>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</si>
  <si>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</si>
  <si>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</si>
  <si>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</si>
  <si>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</si>
  <si>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</si>
  <si>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</si>
  <si>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</si>
  <si>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</si>
  <si>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</si>
  <si>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</si>
  <si>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</si>
  <si>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</si>
  <si>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</si>
  <si>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</si>
  <si>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</si>
  <si>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</si>
  <si>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</si>
  <si>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</si>
  <si>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</si>
  <si>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</si>
  <si>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</si>
  <si>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</si>
  <si>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</si>
  <si>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</si>
  <si>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</si>
  <si>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</si>
  <si>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</si>
  <si>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</si>
  <si>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</si>
  <si>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</si>
  <si>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</si>
  <si>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</si>
  <si>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</si>
  <si>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</si>
  <si>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</si>
  <si>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</si>
  <si>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</si>
  <si>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</si>
  <si>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</si>
  <si>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</si>
  <si>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</si>
  <si>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</si>
  <si>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</si>
  <si>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</si>
  <si>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</si>
  <si>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</si>
  <si>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</si>
  <si>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</si>
  <si>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</si>
  <si>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</si>
  <si>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</si>
  <si>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</si>
  <si>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</si>
  <si>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</si>
  <si>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</si>
  <si>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</si>
  <si>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</si>
  <si>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</si>
  <si>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</si>
  <si>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</si>
  <si>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</si>
  <si>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</si>
  <si>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</si>
  <si>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</si>
  <si>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</si>
  <si>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</si>
  <si>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</si>
  <si>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</si>
  <si>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</si>
  <si>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</si>
  <si>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</si>
  <si>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</si>
  <si>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</si>
  <si>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</si>
  <si>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</si>
  <si>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</si>
  <si>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</si>
  <si>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</si>
  <si>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</si>
  <si>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</si>
  <si>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</si>
  <si>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</si>
  <si>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</si>
  <si>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</si>
  <si>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</si>
  <si>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</si>
  <si>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</si>
  <si>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</si>
  <si>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</si>
  <si>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</si>
  <si>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</si>
  <si>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</si>
  <si>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</si>
  <si>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</si>
  <si>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</si>
  <si>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</si>
  <si>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</si>
  <si>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</si>
  <si>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</si>
  <si>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</si>
  <si>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</si>
  <si>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</si>
  <si>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</si>
  <si>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</si>
  <si>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</si>
  <si>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</si>
  <si>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</si>
  <si>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</si>
  <si>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</si>
  <si>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</si>
  <si>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</si>
  <si>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</si>
  <si>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</si>
  <si>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</si>
  <si>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</si>
  <si>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</si>
  <si>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</si>
  <si>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</si>
  <si>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</si>
  <si>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</si>
  <si>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</si>
  <si>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</si>
  <si>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</si>
  <si>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</si>
  <si>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</si>
  <si>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</si>
  <si>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</si>
  <si>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</si>
  <si>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</si>
  <si>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</si>
  <si>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</si>
  <si>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</si>
  <si>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</si>
  <si>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</si>
  <si>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</si>
  <si>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</si>
  <si>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</si>
  <si>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</si>
  <si>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</si>
  <si>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</si>
  <si>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</si>
  <si>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</si>
  <si>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</si>
  <si>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</si>
  <si>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</si>
  <si>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</si>
  <si>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</si>
  <si>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</si>
  <si>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</si>
  <si>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</si>
  <si>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</si>
  <si>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</si>
  <si>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</si>
  <si>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</si>
  <si>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</si>
  <si>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</si>
  <si>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</si>
  <si>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</si>
  <si>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</si>
  <si>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</si>
  <si>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</si>
  <si>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</si>
  <si>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</si>
  <si>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</si>
  <si>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</si>
  <si>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</si>
  <si>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</si>
  <si>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</si>
  <si>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</si>
  <si>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</si>
  <si>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</si>
  <si>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</si>
  <si>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</si>
  <si>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</si>
  <si>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</si>
  <si>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</si>
  <si>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</si>
  <si>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</si>
  <si>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</si>
  <si>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</si>
  <si>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</si>
  <si>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</si>
  <si>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</si>
  <si>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</si>
  <si>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</si>
  <si>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</si>
  <si>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</si>
  <si>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</si>
  <si>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</si>
  <si>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</si>
  <si>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</si>
  <si>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</si>
  <si>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</si>
  <si>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</si>
  <si>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</si>
  <si>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</si>
  <si>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</si>
  <si>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</si>
  <si>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</si>
  <si>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</si>
  <si>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</si>
  <si>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</si>
  <si>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</si>
  <si>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</si>
  <si>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</si>
  <si>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</si>
  <si>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</si>
  <si>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</si>
  <si>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</si>
  <si>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</si>
  <si>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</si>
  <si>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</si>
  <si>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</si>
  <si>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</si>
  <si>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</si>
  <si>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</si>
  <si>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</si>
  <si>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</si>
  <si>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</si>
  <si>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</si>
  <si>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</si>
  <si>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</si>
  <si>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</si>
  <si>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</si>
  <si>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</si>
  <si>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</si>
  <si>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</si>
  <si>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</si>
  <si>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</si>
  <si>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</si>
  <si>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</si>
  <si>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</si>
  <si>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</si>
  <si>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</si>
  <si>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</si>
  <si>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</si>
  <si>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</si>
  <si>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</si>
  <si>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</si>
  <si>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</si>
  <si>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</si>
  <si>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</si>
  <si>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</si>
  <si>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</si>
  <si>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</si>
  <si>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</si>
  <si>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</si>
  <si>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</si>
  <si>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</si>
  <si>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</si>
  <si>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</si>
  <si>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</si>
  <si>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</si>
  <si>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</si>
  <si>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</si>
  <si>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</si>
  <si>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</si>
  <si>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</si>
  <si>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</si>
  <si>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</si>
  <si>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</si>
  <si>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</si>
  <si>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</si>
  <si>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</si>
  <si>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</si>
  <si>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</si>
  <si>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</si>
  <si>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</si>
  <si>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</si>
  <si>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</si>
  <si>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</si>
  <si>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</si>
  <si>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</si>
  <si>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</si>
  <si>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</si>
  <si>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</si>
  <si>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</si>
  <si>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</si>
  <si>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</si>
  <si>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</si>
  <si>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</si>
  <si>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</si>
  <si>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</si>
  <si>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</si>
  <si>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</si>
  <si>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</si>
  <si>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</si>
  <si>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</si>
  <si>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</si>
  <si>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</si>
  <si>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</si>
  <si>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</si>
  <si>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</si>
  <si>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</si>
  <si>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</si>
  <si>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</si>
  <si>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</si>
  <si>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</si>
  <si>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</si>
  <si>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</si>
  <si>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</si>
  <si>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</si>
  <si>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</si>
  <si>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</si>
  <si>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</si>
  <si>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</si>
  <si>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</si>
  <si>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</si>
  <si>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</si>
  <si>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</si>
  <si>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</si>
  <si>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</si>
  <si>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</si>
  <si>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</si>
  <si>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</si>
  <si>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</si>
  <si>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</si>
  <si>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</si>
  <si>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</si>
  <si>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</si>
  <si>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</si>
  <si>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</si>
  <si>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</si>
  <si>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</si>
  <si>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</si>
  <si>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</si>
  <si>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</si>
  <si>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</si>
  <si>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</si>
  <si>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</si>
  <si>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</si>
  <si>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</si>
  <si>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</si>
  <si>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</si>
  <si>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</si>
  <si>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</si>
  <si>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</si>
  <si>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</si>
  <si>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</si>
  <si>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</si>
  <si>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</si>
  <si>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</si>
  <si>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</si>
  <si>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</si>
  <si>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</si>
  <si>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</si>
  <si>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</si>
  <si>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</si>
  <si>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</si>
  <si>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</si>
  <si>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</si>
  <si>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</si>
  <si>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</si>
  <si>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</si>
  <si>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</si>
  <si>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</si>
  <si>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</si>
  <si>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</si>
  <si>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</si>
  <si>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</si>
  <si>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</si>
  <si>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</si>
  <si>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</si>
  <si>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</si>
  <si>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</si>
  <si>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</si>
  <si>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</si>
  <si>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</si>
  <si>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</si>
  <si>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</si>
  <si>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</si>
  <si>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</si>
  <si>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</si>
  <si>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</si>
  <si>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</si>
  <si>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</si>
  <si>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</si>
  <si>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</si>
  <si>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</si>
  <si>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</si>
  <si>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</si>
  <si>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</si>
  <si>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</si>
  <si>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</si>
  <si>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</si>
  <si>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</si>
  <si>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</si>
  <si>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</si>
  <si>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</si>
  <si>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</si>
  <si>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</si>
  <si>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</si>
  <si>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</si>
  <si>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</si>
  <si>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</si>
  <si>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</si>
  <si>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</si>
  <si>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</si>
  <si>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</si>
  <si>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</si>
  <si>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</si>
  <si>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</si>
  <si>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</si>
  <si>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</si>
  <si>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</si>
  <si>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</si>
  <si>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</si>
  <si>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</si>
  <si>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</si>
  <si>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</si>
  <si>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</si>
  <si>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</si>
  <si>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</si>
  <si>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</si>
  <si>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</si>
  <si>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</si>
  <si>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</si>
  <si>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</si>
  <si>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</si>
  <si>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</si>
  <si>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</si>
  <si>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</si>
  <si>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</si>
  <si>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</si>
  <si>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</si>
  <si>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</si>
  <si>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</si>
  <si>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</si>
  <si>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</si>
  <si>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</si>
  <si>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</si>
  <si>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</si>
  <si>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</si>
  <si>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</si>
  <si>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</si>
  <si>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</si>
  <si>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</si>
  <si>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</si>
  <si>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</si>
  <si>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</si>
  <si>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</si>
  <si>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</si>
  <si>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</si>
  <si>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</si>
  <si>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</si>
  <si>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</si>
  <si>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</si>
  <si>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</si>
  <si>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</si>
  <si>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</si>
  <si>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</si>
  <si>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</si>
  <si>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</si>
  <si>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</si>
  <si>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</si>
  <si>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</si>
  <si>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</si>
  <si>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</si>
  <si>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</si>
  <si>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</si>
  <si>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</si>
  <si>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</si>
  <si>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</si>
  <si>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</si>
  <si>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</si>
  <si>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</si>
  <si>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</si>
  <si>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</si>
  <si>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</si>
  <si>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</si>
  <si>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</si>
  <si>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</si>
  <si>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</si>
  <si>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</si>
  <si>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</si>
  <si>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</si>
  <si>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</si>
  <si>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</si>
  <si>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</si>
  <si>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</si>
  <si>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</si>
  <si>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</si>
  <si>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</si>
  <si>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</si>
  <si>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</si>
  <si>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</si>
  <si>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</si>
  <si>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</si>
  <si>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</si>
  <si>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</si>
  <si>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</si>
  <si>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</si>
  <si>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</si>
  <si>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</si>
  <si>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</si>
  <si>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</si>
  <si>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</si>
  <si>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</si>
  <si>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</si>
  <si>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</si>
  <si>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</si>
  <si>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</si>
  <si>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</si>
  <si>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</si>
  <si>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</si>
  <si>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</si>
  <si>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</si>
  <si>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</si>
  <si>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</si>
  <si>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</si>
  <si>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</si>
  <si>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</si>
  <si>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</si>
  <si>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</si>
  <si>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</si>
  <si>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</si>
  <si>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</si>
  <si>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</si>
  <si>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</si>
  <si>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</si>
  <si>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</si>
  <si>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</si>
  <si>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</si>
  <si>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</si>
  <si>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</si>
  <si>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</si>
  <si>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</si>
  <si>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</si>
  <si>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</si>
  <si>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</si>
  <si>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</si>
  <si>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</si>
  <si>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</si>
  <si>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</si>
  <si>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</si>
  <si>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</si>
  <si>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</si>
  <si>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</si>
  <si>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</si>
  <si>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</si>
  <si>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</si>
  <si>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</si>
  <si>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</si>
  <si>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</si>
  <si>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</si>
  <si>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</si>
  <si>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</si>
  <si>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</si>
  <si>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</si>
  <si>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</si>
  <si>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</si>
  <si>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</si>
  <si>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</si>
  <si>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</si>
  <si>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</si>
  <si>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</si>
  <si>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</si>
  <si>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</si>
  <si>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</si>
  <si>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</si>
  <si>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</si>
  <si>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</si>
  <si>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</si>
  <si>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</si>
  <si>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</si>
  <si>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</si>
  <si>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</si>
  <si>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</si>
  <si>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</si>
  <si>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</si>
  <si>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</si>
  <si>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</si>
  <si>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</si>
  <si>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</si>
  <si>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</si>
  <si>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</si>
  <si>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</si>
  <si>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</si>
  <si>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</si>
  <si>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</si>
  <si>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</si>
  <si>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</si>
  <si>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</si>
  <si>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</si>
  <si>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</si>
  <si>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</si>
  <si>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</si>
  <si>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</si>
  <si>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</si>
  <si>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</si>
  <si>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</si>
  <si>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</si>
  <si>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</si>
  <si>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</si>
  <si>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</si>
  <si>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</si>
  <si>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</si>
  <si>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</si>
  <si>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</si>
  <si>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</si>
  <si>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</si>
  <si>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</si>
  <si>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</si>
  <si>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</si>
  <si>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</si>
  <si>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</si>
  <si>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</si>
  <si>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</si>
  <si>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</si>
  <si>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</si>
  <si>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</si>
  <si>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</si>
  <si>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</si>
  <si>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</si>
  <si>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</si>
  <si>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</si>
  <si>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</si>
  <si>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</si>
  <si>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</si>
  <si>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</si>
  <si>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</si>
  <si>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</si>
  <si>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</si>
  <si>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</si>
  <si>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</si>
  <si>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</si>
  <si>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</si>
  <si>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</si>
  <si>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</si>
  <si>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</si>
  <si>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</si>
  <si>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</si>
  <si>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</si>
  <si>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</si>
  <si>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</si>
  <si>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</si>
  <si>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</si>
  <si>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</si>
  <si>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</si>
  <si>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</si>
  <si>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</si>
  <si>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</si>
  <si>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</si>
  <si>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</si>
  <si>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</si>
  <si>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</si>
  <si>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</si>
  <si>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</si>
  <si>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</si>
  <si>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</si>
  <si>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</si>
  <si>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</si>
  <si>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</si>
  <si>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</si>
  <si>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</si>
  <si>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</si>
  <si>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</si>
  <si>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</si>
  <si>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</si>
  <si>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</si>
  <si>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</si>
  <si>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</si>
  <si>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</si>
  <si>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</si>
  <si>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</si>
  <si>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</si>
  <si>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</si>
  <si>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</si>
  <si>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</si>
  <si>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</si>
  <si>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</si>
  <si>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</si>
  <si>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</si>
  <si>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</si>
  <si>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</si>
  <si>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</si>
  <si>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</si>
  <si>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</si>
  <si>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</si>
  <si>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</si>
  <si>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</si>
  <si>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</si>
  <si>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</si>
  <si>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</si>
  <si>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</si>
  <si>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</si>
  <si>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</si>
  <si>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</si>
  <si>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</si>
  <si>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</si>
  <si>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</si>
  <si>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</si>
  <si>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</si>
  <si>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</si>
  <si>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</si>
  <si>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</si>
  <si>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</si>
  <si>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</si>
  <si>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</si>
  <si>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</si>
  <si>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</si>
  <si>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</si>
  <si>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</si>
  <si>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</si>
  <si>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</si>
  <si>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</si>
  <si>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</si>
  <si>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</si>
  <si>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</si>
  <si>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</si>
  <si>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</si>
  <si>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</si>
  <si>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</si>
  <si>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</si>
  <si>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</si>
  <si>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</si>
  <si>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</si>
  <si>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</si>
  <si>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</si>
  <si>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</si>
  <si>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</si>
  <si>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</si>
  <si>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</si>
  <si>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</si>
  <si>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</si>
  <si>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</si>
  <si>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</si>
  <si>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</si>
  <si>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</si>
  <si>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</si>
  <si>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</si>
  <si>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</si>
  <si>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</si>
  <si>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</si>
  <si>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</si>
  <si>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</si>
  <si>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</si>
  <si>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</si>
  <si>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</si>
  <si>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</si>
  <si>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</si>
  <si>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</si>
  <si>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</si>
  <si>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</si>
  <si>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</si>
  <si>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</si>
  <si>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</si>
  <si>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</si>
  <si>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</si>
  <si>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</si>
  <si>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</si>
  <si>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</si>
  <si>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</si>
  <si>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</si>
  <si>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</si>
  <si>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</si>
  <si>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</si>
  <si>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</si>
  <si>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</si>
  <si>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</si>
  <si>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</si>
  <si>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</si>
  <si>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</si>
  <si>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</si>
  <si>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</si>
  <si>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</si>
  <si>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</si>
  <si>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</si>
  <si>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</si>
  <si>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</si>
  <si>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</si>
  <si>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</si>
  <si>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</si>
  <si>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</si>
  <si>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</si>
  <si>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</si>
  <si>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</si>
  <si>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</si>
  <si>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</si>
  <si>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</si>
  <si>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</si>
  <si>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</si>
  <si>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</si>
  <si>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</si>
  <si>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</si>
  <si>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</si>
  <si>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</si>
  <si>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</si>
  <si>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</si>
  <si>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</si>
  <si>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</si>
  <si>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</si>
  <si>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</si>
  <si>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</si>
  <si>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</si>
  <si>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</si>
  <si>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</si>
  <si>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</si>
  <si>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</si>
  <si>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</si>
  <si>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</si>
  <si>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</si>
  <si>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</si>
  <si>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</si>
  <si>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</si>
  <si>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</si>
  <si>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</si>
  <si>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</si>
  <si>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</si>
  <si>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</si>
  <si>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</si>
  <si>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</si>
  <si>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</si>
  <si>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</si>
  <si>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</si>
  <si>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</si>
  <si>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</si>
  <si>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</si>
  <si>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</si>
  <si>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</si>
  <si>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</si>
  <si>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</si>
  <si>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</si>
  <si>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</si>
  <si>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</si>
  <si>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</si>
  <si>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</si>
  <si>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</si>
  <si>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</si>
  <si>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</si>
  <si>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</si>
  <si>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</si>
  <si>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</si>
  <si>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</si>
  <si>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</si>
  <si>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</si>
  <si>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</si>
  <si>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</si>
  <si>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</si>
  <si>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</si>
  <si>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</si>
  <si>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</si>
  <si>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</si>
  <si>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</si>
  <si>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</si>
  <si>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</si>
  <si>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</si>
  <si>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</si>
  <si>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</si>
  <si>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</si>
  <si>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</si>
  <si>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</si>
  <si>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</si>
  <si>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</si>
  <si>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</si>
  <si>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</si>
  <si>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</si>
  <si>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</si>
  <si>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</si>
  <si>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</si>
  <si>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</si>
  <si>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</si>
  <si>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</si>
  <si>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</si>
  <si>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</si>
  <si>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</si>
  <si>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</si>
  <si>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</si>
  <si>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</si>
  <si>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</si>
  <si>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</si>
  <si>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</si>
  <si>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</si>
  <si>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</si>
  <si>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</si>
  <si>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</si>
  <si>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</si>
  <si>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</si>
  <si>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</si>
  <si>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</si>
  <si>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</si>
  <si>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</si>
  <si>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</si>
  <si>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</si>
  <si>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</si>
  <si>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</si>
  <si>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</si>
  <si>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</si>
  <si>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</si>
  <si>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</si>
  <si>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</si>
  <si>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</si>
  <si>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</si>
  <si>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</si>
  <si>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</si>
  <si>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</si>
  <si>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</si>
  <si>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</si>
  <si>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</si>
  <si>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</si>
  <si>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</si>
  <si>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</si>
  <si>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</si>
  <si>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</si>
  <si>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</si>
  <si>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</si>
  <si>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</si>
  <si>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</si>
  <si>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</si>
  <si>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</si>
  <si>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</si>
  <si>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</si>
  <si>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</si>
  <si>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</si>
  <si>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</si>
  <si>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</si>
  <si>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</si>
  <si>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</si>
  <si>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</si>
  <si>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</si>
  <si>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</si>
  <si>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</si>
  <si>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</si>
  <si>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</si>
  <si>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</si>
  <si>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</si>
  <si>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</si>
  <si>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</si>
  <si>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</si>
  <si>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</si>
  <si>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</si>
  <si>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</si>
  <si>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</si>
  <si>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</si>
  <si>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</si>
  <si>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</si>
  <si>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</si>
  <si>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</si>
  <si>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</si>
  <si>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</si>
  <si>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</si>
  <si>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</si>
  <si>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</si>
  <si>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</si>
  <si>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</si>
  <si>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</si>
  <si>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</si>
  <si>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</si>
  <si>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</si>
  <si>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</si>
  <si>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</si>
  <si>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</si>
  <si>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</si>
  <si>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</si>
  <si>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</si>
  <si>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</si>
  <si>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</si>
  <si>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</si>
  <si>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</si>
  <si>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</si>
  <si>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</si>
  <si>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</si>
  <si>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</si>
  <si>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</si>
  <si>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</si>
  <si>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</si>
  <si>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</si>
  <si>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</si>
  <si>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</si>
  <si>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</si>
  <si>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</si>
  <si>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</si>
  <si>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</si>
  <si>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</si>
  <si>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</si>
  <si>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</si>
  <si>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</si>
  <si>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</si>
  <si>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</si>
  <si>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</si>
  <si>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</si>
  <si>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</si>
  <si>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</si>
  <si>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</si>
  <si>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</si>
  <si>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</si>
  <si>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</si>
  <si>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</si>
  <si>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</si>
  <si>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</si>
  <si>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</si>
  <si>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</si>
  <si>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</si>
  <si>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</si>
  <si>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</si>
  <si>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</si>
  <si>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</si>
  <si>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</si>
  <si>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</si>
  <si>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</si>
  <si>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</si>
  <si>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</si>
  <si>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</si>
  <si>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</si>
  <si>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</si>
  <si>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</si>
  <si>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</si>
  <si>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</si>
  <si>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</si>
  <si>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</si>
  <si>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</si>
  <si>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</si>
  <si>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</si>
  <si>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</si>
  <si>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</si>
  <si>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</si>
  <si>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</si>
  <si>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</si>
  <si>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</si>
  <si>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</si>
  <si>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</si>
  <si>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</si>
  <si>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</si>
  <si>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</si>
  <si>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</si>
  <si>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</si>
  <si>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</si>
  <si>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</si>
  <si>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</si>
  <si>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</si>
  <si>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</si>
  <si>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</si>
  <si>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</si>
  <si>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</si>
  <si>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</si>
  <si>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</si>
  <si>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</si>
  <si>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</si>
  <si>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</si>
  <si>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</si>
  <si>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</si>
  <si>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</si>
  <si>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</si>
  <si>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</si>
  <si>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</si>
  <si>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</si>
  <si>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</si>
  <si>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</si>
  <si>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</si>
  <si>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</si>
  <si>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</si>
  <si>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</si>
  <si>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</si>
  <si>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</si>
  <si>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</si>
  <si>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</si>
  <si>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</si>
  <si>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</si>
  <si>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</si>
  <si>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</si>
  <si>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</si>
  <si>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</si>
  <si>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</si>
  <si>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</si>
  <si>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</si>
  <si>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</si>
  <si>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</si>
  <si>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</si>
  <si>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</si>
  <si>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</si>
  <si>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</si>
  <si>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</si>
  <si>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</si>
  <si>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</si>
  <si>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</si>
  <si>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</si>
  <si>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</si>
  <si>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</si>
  <si>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</si>
  <si>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</si>
  <si>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</si>
  <si>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</si>
  <si>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</si>
  <si>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</si>
  <si>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</si>
  <si>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</si>
  <si>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</si>
  <si>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</si>
  <si>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</si>
  <si>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</si>
  <si>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</si>
  <si>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</si>
  <si>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</si>
  <si>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</si>
  <si>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</si>
  <si>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</si>
  <si>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</si>
  <si>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</si>
  <si>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</si>
  <si>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</si>
  <si>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</si>
  <si>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</si>
  <si>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</si>
  <si>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</si>
  <si>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</si>
  <si>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</si>
  <si>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</si>
  <si>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</si>
  <si>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</si>
  <si>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</si>
  <si>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</si>
  <si>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</si>
  <si>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</si>
  <si>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</si>
  <si>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</si>
  <si>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</si>
  <si>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</si>
  <si>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</si>
  <si>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</si>
  <si>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</si>
  <si>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</si>
  <si>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</si>
  <si>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</si>
  <si>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</si>
  <si>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</si>
  <si>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</si>
  <si>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</si>
  <si>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</si>
  <si>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</si>
  <si>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</si>
  <si>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</si>
  <si>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</si>
  <si>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</si>
  <si>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</si>
  <si>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</si>
  <si>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</si>
  <si>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</si>
  <si>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</si>
  <si>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</si>
  <si>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</si>
  <si>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</si>
  <si>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</si>
  <si>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</si>
  <si>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</si>
  <si>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</si>
  <si>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</si>
  <si>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</si>
  <si>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</si>
  <si>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</si>
  <si>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</si>
  <si>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</si>
  <si>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</si>
  <si>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</si>
  <si>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</si>
  <si>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</si>
  <si>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</si>
  <si>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</si>
  <si>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</si>
  <si>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</si>
  <si>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</si>
  <si>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</si>
  <si>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</si>
  <si>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</si>
  <si>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</si>
  <si>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</si>
  <si>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</si>
  <si>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</si>
  <si>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</si>
  <si>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</si>
  <si>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</si>
  <si>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</si>
  <si>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</si>
  <si>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</si>
  <si>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</si>
  <si>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</si>
  <si>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</si>
  <si>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</si>
  <si>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</si>
  <si>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</si>
  <si>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</si>
  <si>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</si>
  <si>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</si>
  <si>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</si>
  <si>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</si>
  <si>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</si>
  <si>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</si>
  <si>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</si>
  <si>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</si>
  <si>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</si>
  <si>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</si>
  <si>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</si>
  <si>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</si>
  <si>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</si>
  <si>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</si>
  <si>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</si>
  <si>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</si>
  <si>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</si>
  <si>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</si>
  <si>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</si>
  <si>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</si>
  <si>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</si>
  <si>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</si>
  <si>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</si>
  <si>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</si>
  <si>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</si>
  <si>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</si>
  <si>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</si>
  <si>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</si>
  <si>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</si>
  <si>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</si>
  <si>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</si>
  <si>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</si>
  <si>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</si>
  <si>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</si>
  <si>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</si>
  <si>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</si>
  <si>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</si>
  <si>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</si>
  <si>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</si>
  <si>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</si>
  <si>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</si>
  <si>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</si>
  <si>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</si>
  <si>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</si>
  <si>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</si>
  <si>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</si>
  <si>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</si>
  <si>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</si>
  <si>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</si>
  <si>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</si>
  <si>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</si>
  <si>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</si>
  <si>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</si>
  <si>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</si>
  <si>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</si>
  <si>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</si>
  <si>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</si>
  <si>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</si>
  <si>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</si>
  <si>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</si>
  <si>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</si>
  <si>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</si>
  <si>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</si>
  <si>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</si>
  <si>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</si>
  <si>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</si>
  <si>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</si>
  <si>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</si>
  <si>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</si>
  <si>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</si>
  <si>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</si>
  <si>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</si>
  <si>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</si>
  <si>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</si>
  <si>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</si>
  <si>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</si>
  <si>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</si>
  <si>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</si>
  <si>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</si>
  <si>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</si>
  <si>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</si>
  <si>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</si>
  <si>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</si>
  <si>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</si>
  <si>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</si>
  <si>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</si>
  <si>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</si>
  <si>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</si>
  <si>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</si>
  <si>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</si>
  <si>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</si>
  <si>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</si>
  <si>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</si>
  <si>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</si>
  <si>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</si>
  <si>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</si>
  <si>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</si>
  <si>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</si>
  <si>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</si>
  <si>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</si>
  <si>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</si>
  <si>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</si>
  <si>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</si>
  <si>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</si>
  <si>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</si>
  <si>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</si>
  <si>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</si>
  <si>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</si>
  <si>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</si>
  <si>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</si>
  <si>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</si>
  <si>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</si>
  <si>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</si>
  <si>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</si>
  <si>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</si>
  <si>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</si>
  <si>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</si>
  <si>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</si>
  <si>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</si>
  <si>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</si>
  <si>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</si>
  <si>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</si>
  <si>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</si>
  <si>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</si>
  <si>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</si>
  <si>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</si>
  <si>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</si>
  <si>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</si>
  <si>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</si>
  <si>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</si>
  <si>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</si>
  <si>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</si>
  <si>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</si>
  <si>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</si>
  <si>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</si>
  <si>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</si>
  <si>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</si>
  <si>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</si>
  <si>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</si>
  <si>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</si>
  <si>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</si>
  <si>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</si>
  <si>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</si>
  <si>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</si>
  <si>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</si>
  <si>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</si>
  <si>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</si>
  <si>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</si>
  <si>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</si>
  <si>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</si>
  <si>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</si>
  <si>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</si>
  <si>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</si>
  <si>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</si>
  <si>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</si>
  <si>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</si>
  <si>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</si>
  <si>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</si>
  <si>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</si>
  <si>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</si>
  <si>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</si>
  <si>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</si>
  <si>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</si>
  <si>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</si>
  <si>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</si>
  <si>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</si>
  <si>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</si>
  <si>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</si>
  <si>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</si>
  <si>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</si>
  <si>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</si>
  <si>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</si>
  <si>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</si>
  <si>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</si>
  <si>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</si>
  <si>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</si>
  <si>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</si>
  <si>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</si>
  <si>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</si>
  <si>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</si>
  <si>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</si>
  <si>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</si>
  <si>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</si>
  <si>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</si>
  <si>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</si>
  <si>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</si>
  <si>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</si>
  <si>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</si>
  <si>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</si>
  <si>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</si>
  <si>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</si>
  <si>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</si>
  <si>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</si>
  <si>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</si>
  <si>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</si>
  <si>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</si>
  <si>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</si>
  <si>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</si>
  <si>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</si>
  <si>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</si>
  <si>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</si>
  <si>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</si>
  <si>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</si>
  <si>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</si>
  <si>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</si>
  <si>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</si>
  <si>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</si>
  <si>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</si>
  <si>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</si>
  <si>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</si>
  <si>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</si>
  <si>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</si>
  <si>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</si>
  <si>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</si>
  <si>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</si>
  <si>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</si>
  <si>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</si>
  <si>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</si>
  <si>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</si>
  <si>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</si>
  <si>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</si>
  <si>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</si>
  <si>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</si>
  <si>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</si>
  <si>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</si>
  <si>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</si>
  <si>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</si>
  <si>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</si>
  <si>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</si>
  <si>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</si>
  <si>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</si>
  <si>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</si>
  <si>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</si>
  <si>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</si>
  <si>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</si>
  <si>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</si>
  <si>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</si>
  <si>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</si>
  <si>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</si>
  <si>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</si>
  <si>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</si>
  <si>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</si>
  <si>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</si>
  <si>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</si>
  <si>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</si>
  <si>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</si>
  <si>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</si>
  <si>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</si>
  <si>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</si>
  <si>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</si>
  <si>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</si>
  <si>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</si>
  <si>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</si>
  <si>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</si>
  <si>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</si>
  <si>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</si>
  <si>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</si>
  <si>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</si>
  <si>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</si>
  <si>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</si>
  <si>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</si>
  <si>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</si>
  <si>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</si>
  <si>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</si>
  <si>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</si>
  <si>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</si>
  <si>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</si>
  <si>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</si>
  <si>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</si>
  <si>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</si>
  <si>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</si>
  <si>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</si>
  <si>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</si>
  <si>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</si>
  <si>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</si>
  <si>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</si>
  <si>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</si>
  <si>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</si>
  <si>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</si>
  <si>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</si>
  <si>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</si>
  <si>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</si>
  <si>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</si>
  <si>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</si>
  <si>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</si>
  <si>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</si>
  <si>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</si>
  <si>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</si>
  <si>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</si>
  <si>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</si>
  <si>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</si>
  <si>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</si>
  <si>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</si>
  <si>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</si>
  <si>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</si>
  <si>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</si>
  <si>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</si>
  <si>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</si>
  <si>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</si>
  <si>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</si>
  <si>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</si>
  <si>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</si>
  <si>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</si>
  <si>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</si>
  <si>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</si>
  <si>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</si>
  <si>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</si>
  <si>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</si>
  <si>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</si>
  <si>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</si>
  <si>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</si>
  <si>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</si>
  <si>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</si>
  <si>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</si>
  <si>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</si>
  <si>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</si>
  <si>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</si>
  <si>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</si>
  <si>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</si>
  <si>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</si>
  <si>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</si>
  <si>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</si>
  <si>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</si>
  <si>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</si>
  <si>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</si>
  <si>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</si>
  <si>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</si>
  <si>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</si>
  <si>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</si>
  <si>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</si>
  <si>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</si>
  <si>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</si>
  <si>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</si>
  <si>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</si>
  <si>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</si>
  <si>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</si>
  <si>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</si>
  <si>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</si>
  <si>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</si>
  <si>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</si>
  <si>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</si>
  <si>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</si>
  <si>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</si>
  <si>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</si>
  <si>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</si>
  <si>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</si>
  <si>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</si>
  <si>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</si>
  <si>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</si>
  <si>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</si>
  <si>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</si>
  <si>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</si>
  <si>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</si>
  <si>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</si>
  <si>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</si>
  <si>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</si>
  <si>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</si>
  <si>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</si>
  <si>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</si>
  <si>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</si>
  <si>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</si>
  <si>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</si>
  <si>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</si>
  <si>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</si>
  <si>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</si>
  <si>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</si>
  <si>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</si>
  <si>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</si>
  <si>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</si>
  <si>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</si>
  <si>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</si>
  <si>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</si>
  <si>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</si>
  <si>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</si>
  <si>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</si>
  <si>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</si>
  <si>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</si>
  <si>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</si>
  <si>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</si>
  <si>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</si>
  <si>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</si>
  <si>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</si>
  <si>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</si>
  <si>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</si>
  <si>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</si>
  <si>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</si>
  <si>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</si>
  <si>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</si>
  <si>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</si>
  <si>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</si>
  <si>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</si>
  <si>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</si>
  <si>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</si>
  <si>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</si>
  <si>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</si>
  <si>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</si>
  <si>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</si>
  <si>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</si>
  <si>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</si>
  <si>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</si>
  <si>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</si>
  <si>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</si>
  <si>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</si>
  <si>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</si>
  <si>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</si>
  <si>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</si>
  <si>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</si>
  <si>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</si>
  <si>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</si>
  <si>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</si>
  <si>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</si>
  <si>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</si>
  <si>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</si>
  <si>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</si>
  <si>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</si>
  <si>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</si>
  <si>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</si>
  <si>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</si>
  <si>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</si>
  <si>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</si>
  <si>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</si>
  <si>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</si>
  <si>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</si>
  <si>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</si>
  <si>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</si>
  <si>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</si>
  <si>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</si>
  <si>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</si>
  <si>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</si>
  <si>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</si>
  <si>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</si>
  <si>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</si>
  <si>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</si>
  <si>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</si>
  <si>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</si>
  <si>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</si>
  <si>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</si>
  <si>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</si>
  <si>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</si>
  <si>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</si>
  <si>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</si>
  <si>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</si>
  <si>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</si>
  <si>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</si>
  <si>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</si>
  <si>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</si>
  <si>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</si>
  <si>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</si>
  <si>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</si>
  <si>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</si>
  <si>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</si>
  <si>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</si>
  <si>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</si>
  <si>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</si>
  <si>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</si>
  <si>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</si>
  <si>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</si>
  <si>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</si>
  <si>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</si>
  <si>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</si>
  <si>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</si>
  <si>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</si>
  <si>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</si>
  <si>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</si>
  <si>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</si>
  <si>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</si>
  <si>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</si>
  <si>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</si>
  <si>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</si>
  <si>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</si>
  <si>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</si>
  <si>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</si>
  <si>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</si>
  <si>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</si>
  <si>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</si>
  <si>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</si>
  <si>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</si>
  <si>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</si>
  <si>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</si>
  <si>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</si>
  <si>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</si>
  <si>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</si>
  <si>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</si>
  <si>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</si>
  <si>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</si>
  <si>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</si>
  <si>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</si>
  <si>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</si>
  <si>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</si>
  <si>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</si>
  <si>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</si>
  <si>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</si>
  <si>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</si>
  <si>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</si>
  <si>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</si>
  <si>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</si>
  <si>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</si>
  <si>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</si>
  <si>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</si>
  <si>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</si>
  <si>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</si>
  <si>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</si>
  <si>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</si>
  <si>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</si>
  <si>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</si>
  <si>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</si>
  <si>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</si>
  <si>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</si>
  <si>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</si>
  <si>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</si>
  <si>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</si>
  <si>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</si>
  <si>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</si>
  <si>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</si>
  <si>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</si>
  <si>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</si>
  <si>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</si>
  <si>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</si>
  <si>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</si>
  <si>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</si>
  <si>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</si>
  <si>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</si>
  <si>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</si>
  <si>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</si>
  <si>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</si>
  <si>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</si>
  <si>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</si>
  <si>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</si>
  <si>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</si>
  <si>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</si>
  <si>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</si>
  <si>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</si>
  <si>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</si>
  <si>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</si>
  <si>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</si>
  <si>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</si>
  <si>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</si>
  <si>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</si>
  <si>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</si>
  <si>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</si>
  <si>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</si>
  <si>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</si>
  <si>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</si>
  <si>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</si>
  <si>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</si>
  <si>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</si>
  <si>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</si>
  <si>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</si>
  <si>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</si>
  <si>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</si>
  <si>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</si>
  <si>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</si>
  <si>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</si>
  <si>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</si>
  <si>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</si>
  <si>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</si>
  <si>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</si>
  <si>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</si>
  <si>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</si>
  <si>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</si>
  <si>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</si>
  <si>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</si>
  <si>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</si>
  <si>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</si>
  <si>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</si>
  <si>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</si>
  <si>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</si>
  <si>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</si>
  <si>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</si>
  <si>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</si>
  <si>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</si>
  <si>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</si>
  <si>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</si>
  <si>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</si>
  <si>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</si>
  <si>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</si>
  <si>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</si>
  <si>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</si>
  <si>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</si>
  <si>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</si>
  <si>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</si>
  <si>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</si>
  <si>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</si>
  <si>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</si>
  <si>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</si>
  <si>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</si>
  <si>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</si>
  <si>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</si>
  <si>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</si>
  <si>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</si>
  <si>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</si>
  <si>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</si>
  <si>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</si>
  <si>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</si>
  <si>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</si>
  <si>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</si>
  <si>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</si>
  <si>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</si>
  <si>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</si>
  <si>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</si>
  <si>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</si>
  <si>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</si>
  <si>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</si>
  <si>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</si>
  <si>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</si>
  <si>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</si>
  <si>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</si>
  <si>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</si>
  <si>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</si>
  <si>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</si>
  <si>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</si>
  <si>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</si>
  <si>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</si>
  <si>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</si>
  <si>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</si>
  <si>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</si>
  <si>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</si>
  <si>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</si>
  <si>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</si>
  <si>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</si>
  <si>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</si>
  <si>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</si>
  <si>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</si>
  <si>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</si>
  <si>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</si>
  <si>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</si>
  <si>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</si>
  <si>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</si>
  <si>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</si>
  <si>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</si>
  <si>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</si>
  <si>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</si>
  <si>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</si>
  <si>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</si>
  <si>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</si>
  <si>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</si>
  <si>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</si>
  <si>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</si>
  <si>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</si>
  <si>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</si>
  <si>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</si>
  <si>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</si>
  <si>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</si>
  <si>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</si>
  <si>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</si>
  <si>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</si>
  <si>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</si>
  <si>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</si>
  <si>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</si>
  <si>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</si>
  <si>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</si>
  <si>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</si>
  <si>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</si>
  <si>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</si>
  <si>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</si>
  <si>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</si>
  <si>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</si>
  <si>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</si>
  <si>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</si>
  <si>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</si>
  <si>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</si>
  <si>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</si>
  <si>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</si>
  <si>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</si>
  <si>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</si>
  <si>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</si>
  <si>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</si>
  <si>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</si>
  <si>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</si>
  <si>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</si>
  <si>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</si>
  <si>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</si>
  <si>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</si>
  <si>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</si>
  <si>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</si>
  <si>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</si>
  <si>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</si>
  <si>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</si>
  <si>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</si>
  <si>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</si>
  <si>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</si>
  <si>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</si>
  <si>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</si>
  <si>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</si>
  <si>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</si>
  <si>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</si>
  <si>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</si>
  <si>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</si>
  <si>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</si>
  <si>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</si>
  <si>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</si>
  <si>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</si>
  <si>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</si>
  <si>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</si>
  <si>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</si>
  <si>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</si>
  <si>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</si>
  <si>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</si>
  <si>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</si>
  <si>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</si>
  <si>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</si>
  <si>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</si>
  <si>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</si>
  <si>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</si>
  <si>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</si>
  <si>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</si>
  <si>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</si>
  <si>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</si>
  <si>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</si>
  <si>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</si>
  <si>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</si>
  <si>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</si>
  <si>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</si>
  <si>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</si>
  <si>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</si>
  <si>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</si>
  <si>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</si>
  <si>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</si>
  <si>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</si>
  <si>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</si>
  <si>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</si>
  <si>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</si>
  <si>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</si>
  <si>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</si>
  <si>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</si>
  <si>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</si>
  <si>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</si>
  <si>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</si>
  <si>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</si>
  <si>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</si>
  <si>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</si>
  <si>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</si>
  <si>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</si>
  <si>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</si>
  <si>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</si>
  <si>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</si>
  <si>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</si>
  <si>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</si>
  <si>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</si>
  <si>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</si>
  <si>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</si>
  <si>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</si>
  <si>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</si>
  <si>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</si>
  <si>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</si>
  <si>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</si>
  <si>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</si>
  <si>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</si>
  <si>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</si>
  <si>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</si>
  <si>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</si>
  <si>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</si>
  <si>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</si>
  <si>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</si>
  <si>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</si>
  <si>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</si>
  <si>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</si>
  <si>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</si>
  <si>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</si>
  <si>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</si>
  <si>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</si>
  <si>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</si>
  <si>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</si>
  <si>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</si>
  <si>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</si>
  <si>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</si>
  <si>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</si>
  <si>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</si>
  <si>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</si>
  <si>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</si>
  <si>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</si>
  <si>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</si>
  <si>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</si>
  <si>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</si>
  <si>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</si>
  <si>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</si>
  <si>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</si>
  <si>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</si>
  <si>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</si>
  <si>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</si>
  <si>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</si>
  <si>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</si>
  <si>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</si>
  <si>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</si>
  <si>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</si>
  <si>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</si>
  <si>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</si>
  <si>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</si>
  <si>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</si>
  <si>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</si>
  <si>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</si>
  <si>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</si>
  <si>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</si>
  <si>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</si>
  <si>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</si>
  <si>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</si>
  <si>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</si>
  <si>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</si>
  <si>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</si>
  <si>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</si>
  <si>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</si>
  <si>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</si>
  <si>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</si>
  <si>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</si>
  <si>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</si>
  <si>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</si>
  <si>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</si>
  <si>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</si>
  <si>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</si>
  <si>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</si>
  <si>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</si>
  <si>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</si>
  <si>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</si>
  <si>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</si>
  <si>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</si>
  <si>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</si>
  <si>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</si>
  <si>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</si>
  <si>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</si>
  <si>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</si>
  <si>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</si>
  <si>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</si>
  <si>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</si>
  <si>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</si>
  <si>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</si>
  <si>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</si>
  <si>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</si>
  <si>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</si>
  <si>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</si>
  <si>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</si>
  <si>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</si>
  <si>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</si>
  <si>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</si>
  <si>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</si>
  <si>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</si>
  <si>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</si>
  <si>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</si>
  <si>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</si>
  <si>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</si>
  <si>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</si>
  <si>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</si>
  <si>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</si>
  <si>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</si>
  <si>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</si>
  <si>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</si>
  <si>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</si>
  <si>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</si>
  <si>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</si>
  <si>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</si>
  <si>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</si>
  <si>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</si>
  <si>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</si>
  <si>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</si>
  <si>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</si>
  <si>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</si>
  <si>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</si>
  <si>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</si>
  <si>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</si>
  <si>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</si>
  <si>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</si>
  <si>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</si>
  <si>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</si>
  <si>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</si>
  <si>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</si>
  <si>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</si>
  <si>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</si>
  <si>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</si>
  <si>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</si>
  <si>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</si>
  <si>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</si>
  <si>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</si>
  <si>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</si>
  <si>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</si>
  <si>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</si>
  <si>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</si>
  <si>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</si>
  <si>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</si>
  <si>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</si>
  <si>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</si>
  <si>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</si>
  <si>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</si>
  <si>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</si>
  <si>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</si>
  <si>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</si>
  <si>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</si>
  <si>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</si>
  <si>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</si>
  <si>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</si>
  <si>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</si>
  <si>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</si>
  <si>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</si>
  <si>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</si>
  <si>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</si>
  <si>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</si>
  <si>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</si>
  <si>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</si>
  <si>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</si>
  <si>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</si>
  <si>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</si>
  <si>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</si>
  <si>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</si>
  <si>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</si>
  <si>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</si>
  <si>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</si>
  <si>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</si>
  <si>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</si>
  <si>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</si>
  <si>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</si>
  <si>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</si>
  <si>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</si>
  <si>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</si>
  <si>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</si>
  <si>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</si>
  <si>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</si>
  <si>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</si>
  <si>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</si>
  <si>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</si>
  <si>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</si>
  <si>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</si>
  <si>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</si>
  <si>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</si>
  <si>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</si>
  <si>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</si>
  <si>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</si>
  <si>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</si>
  <si>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</si>
  <si>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</si>
  <si>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</si>
  <si>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</si>
  <si>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</si>
  <si>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</si>
  <si>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</si>
  <si>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</si>
  <si>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</si>
  <si>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</si>
  <si>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</si>
  <si>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</si>
  <si>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</si>
  <si>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</si>
  <si>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</si>
  <si>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</si>
  <si>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</si>
  <si>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</si>
  <si>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</si>
  <si>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</si>
  <si>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</si>
  <si>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</si>
  <si>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</si>
  <si>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</si>
  <si>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</si>
  <si>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</si>
  <si>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</si>
  <si>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</si>
  <si>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</si>
  <si>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</si>
  <si>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</si>
  <si>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</si>
  <si>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</si>
  <si>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</si>
  <si>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</si>
  <si>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</si>
  <si>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</si>
  <si>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</si>
  <si>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</si>
  <si>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</si>
  <si>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</si>
  <si>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</si>
  <si>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</si>
  <si>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</si>
  <si>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</si>
  <si>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</si>
  <si>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</si>
  <si>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</si>
  <si>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</si>
  <si>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</si>
  <si>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</si>
  <si>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</si>
  <si>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</si>
  <si>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</si>
  <si>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</si>
  <si>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</si>
  <si>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</si>
  <si>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</si>
  <si>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</si>
  <si>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</si>
  <si>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</si>
  <si>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</si>
  <si>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</si>
  <si>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</si>
  <si>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</si>
  <si>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</si>
  <si>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</si>
  <si>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</si>
  <si>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</si>
  <si>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</si>
  <si>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</si>
  <si>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</si>
  <si>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</si>
  <si>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</si>
  <si>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</si>
  <si>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</si>
  <si>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</si>
  <si>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</si>
  <si>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</si>
  <si>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</si>
  <si>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</si>
  <si>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</si>
  <si>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</si>
  <si>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</si>
  <si>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</si>
  <si>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</si>
  <si>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</si>
  <si>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</si>
  <si>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</si>
  <si>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</si>
  <si>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</si>
  <si>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</si>
  <si>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</si>
  <si>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</si>
  <si>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</si>
  <si>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</si>
  <si>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</si>
  <si>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</si>
  <si>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</si>
  <si>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</si>
  <si>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</si>
  <si>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</si>
  <si>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</si>
  <si>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</si>
  <si>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</si>
  <si>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</si>
  <si>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</si>
  <si>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</si>
  <si>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</si>
  <si>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</si>
  <si>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</si>
  <si>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</si>
  <si>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</si>
  <si>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</si>
  <si>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</si>
  <si>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</si>
  <si>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</si>
  <si>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</si>
  <si>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</si>
  <si>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</si>
  <si>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</si>
  <si>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</si>
  <si>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</si>
  <si>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</si>
  <si>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</si>
  <si>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</si>
  <si>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</si>
  <si>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</si>
  <si>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</si>
  <si>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</si>
  <si>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</si>
  <si>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</si>
  <si>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</si>
  <si>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</si>
  <si>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</si>
  <si>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</si>
  <si>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</si>
  <si>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</si>
  <si>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</si>
  <si>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</si>
  <si>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</si>
  <si>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</si>
  <si>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</si>
  <si>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</si>
  <si>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</si>
  <si>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</si>
  <si>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</si>
  <si>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</si>
  <si>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</si>
  <si>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</si>
  <si>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</si>
  <si>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</si>
  <si>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</si>
  <si>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</si>
  <si>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</si>
  <si>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</si>
  <si>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</si>
  <si>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</si>
  <si>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</si>
  <si>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</si>
  <si>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</si>
  <si>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</si>
  <si>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</si>
  <si>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</si>
  <si>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</si>
  <si>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</si>
  <si>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</si>
  <si>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</si>
  <si>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</si>
  <si>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</si>
  <si>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</si>
  <si>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</si>
  <si>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</si>
  <si>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</si>
  <si>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</si>
  <si>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</si>
  <si>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</si>
  <si>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</si>
  <si>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</si>
  <si>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</si>
  <si>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</si>
  <si>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</si>
  <si>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</si>
  <si>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</si>
  <si>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</si>
  <si>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</si>
  <si>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</si>
  <si>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</si>
  <si>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</si>
  <si>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</si>
  <si>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</si>
  <si>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</si>
  <si>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</si>
  <si>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</si>
  <si>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</si>
  <si>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</si>
  <si>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</si>
  <si>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</si>
  <si>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</si>
  <si>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</si>
  <si>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</si>
  <si>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</si>
  <si>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</si>
  <si>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</si>
  <si>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</si>
  <si>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</si>
  <si>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</si>
  <si>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</si>
  <si>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</si>
  <si>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</si>
  <si>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</si>
  <si>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</si>
  <si>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</si>
  <si>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</si>
  <si>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</si>
  <si>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</si>
  <si>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</si>
  <si>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</si>
  <si>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</si>
  <si>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</si>
  <si>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</si>
  <si>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</si>
  <si>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</si>
  <si>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</si>
  <si>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</si>
  <si>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</si>
  <si>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</si>
  <si>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</si>
  <si>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</si>
  <si>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</si>
  <si>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</si>
  <si>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</si>
  <si>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</si>
  <si>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</si>
  <si>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</si>
  <si>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</si>
  <si>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</si>
  <si>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</si>
  <si>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</si>
  <si>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</si>
  <si>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</si>
  <si>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</si>
  <si>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</si>
  <si>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</si>
  <si>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</si>
  <si>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</si>
  <si>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</si>
  <si>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</si>
  <si>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</si>
  <si>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</si>
  <si>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</si>
  <si>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</si>
  <si>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</si>
  <si>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</si>
  <si>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</si>
  <si>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</si>
  <si>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</si>
  <si>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</si>
  <si>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</si>
  <si>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</si>
  <si>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</si>
  <si>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</si>
  <si>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</si>
  <si>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</si>
  <si>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</si>
  <si>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</si>
  <si>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</si>
  <si>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</si>
  <si>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</si>
  <si>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</si>
  <si>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</si>
  <si>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</si>
  <si>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</si>
  <si>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</si>
  <si>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</si>
  <si>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</si>
  <si>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</si>
  <si>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</si>
  <si>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</si>
  <si>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</si>
  <si>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</si>
  <si>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</si>
  <si>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</si>
  <si>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</si>
  <si>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</si>
  <si>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</si>
  <si>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</si>
  <si>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</si>
  <si>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</si>
  <si>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</si>
  <si>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</si>
  <si>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</si>
  <si>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</si>
  <si>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</si>
  <si>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</si>
  <si>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</si>
  <si>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</si>
  <si>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</si>
  <si>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</si>
  <si>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</si>
  <si>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</si>
  <si>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</si>
  <si>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</si>
  <si>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</si>
  <si>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</si>
  <si>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</si>
  <si>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</si>
  <si>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</si>
  <si>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</si>
  <si>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</si>
  <si>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</si>
  <si>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</si>
  <si>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</si>
  <si>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</si>
  <si>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</si>
  <si>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</si>
  <si>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</si>
  <si>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</si>
  <si>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</si>
  <si>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</si>
  <si>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</si>
  <si>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</si>
  <si>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</si>
  <si>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</si>
  <si>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</si>
  <si>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</si>
  <si>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</si>
  <si>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</si>
  <si>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</si>
  <si>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</si>
  <si>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</si>
  <si>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</si>
  <si>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</si>
  <si>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</si>
  <si>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</si>
  <si>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</si>
  <si>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</si>
  <si>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</si>
  <si>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</si>
  <si>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</si>
  <si>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</si>
  <si>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</si>
  <si>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</si>
  <si>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</si>
  <si>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</si>
  <si>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</si>
  <si>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</si>
  <si>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</si>
  <si>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</si>
  <si>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</si>
  <si>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</si>
  <si>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</si>
  <si>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</si>
  <si>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</si>
  <si>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</si>
  <si>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</si>
  <si>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</si>
  <si>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</si>
  <si>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</si>
  <si>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</si>
  <si>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</si>
  <si>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</si>
  <si>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</si>
  <si>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</si>
  <si>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</si>
  <si>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</si>
  <si>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</si>
  <si>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</si>
  <si>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</si>
  <si>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</si>
  <si>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</si>
  <si>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</si>
  <si>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</si>
  <si>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</si>
  <si>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</si>
  <si>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</si>
  <si>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</si>
  <si>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</si>
  <si>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</si>
  <si>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</si>
  <si>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</si>
  <si>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</si>
  <si>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</si>
  <si>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</si>
  <si>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</si>
  <si>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</si>
  <si>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</si>
  <si>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</si>
  <si>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</si>
  <si>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</si>
  <si>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</si>
  <si>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</si>
  <si>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</si>
  <si>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</si>
  <si>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</si>
  <si>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</si>
  <si>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</si>
  <si>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</si>
  <si>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</si>
  <si>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</si>
  <si>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</si>
  <si>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</si>
  <si>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</si>
  <si>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</si>
  <si>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</si>
  <si>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</si>
  <si>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</si>
  <si>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</si>
  <si>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</si>
  <si>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</si>
  <si>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</si>
  <si>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</si>
  <si>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</si>
  <si>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</si>
  <si>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</si>
  <si>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</si>
  <si>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</si>
  <si>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</si>
  <si>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</si>
  <si>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</si>
  <si>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</si>
  <si>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</si>
  <si>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</si>
  <si>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</si>
  <si>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</si>
  <si>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</si>
  <si>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</si>
  <si>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</si>
  <si>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</si>
  <si>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</si>
  <si>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</si>
  <si>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</si>
  <si>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</si>
  <si>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</si>
  <si>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</si>
  <si>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</si>
  <si>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</si>
  <si>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</si>
  <si>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</si>
  <si>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</si>
  <si>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</si>
  <si>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</si>
  <si>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</si>
  <si>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</si>
  <si>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</si>
  <si>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</si>
  <si>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</si>
  <si>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</si>
  <si>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</si>
  <si>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</si>
  <si>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</si>
  <si>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</si>
  <si>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</si>
  <si>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</si>
  <si>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</si>
  <si>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</si>
  <si>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</si>
  <si>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</si>
  <si>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</si>
  <si>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</si>
  <si>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</si>
  <si>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</si>
  <si>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</si>
  <si>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</si>
  <si>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</si>
  <si>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</si>
  <si>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</si>
  <si>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</si>
  <si>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</si>
  <si>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</si>
  <si>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</si>
  <si>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</si>
  <si>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</si>
  <si>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</si>
  <si>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</si>
  <si>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</si>
  <si>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</si>
  <si>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</si>
  <si>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</si>
  <si>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</si>
  <si>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</si>
  <si>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</si>
  <si>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</si>
  <si>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</si>
  <si>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</si>
  <si>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</si>
  <si>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</si>
  <si>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</si>
  <si>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</si>
  <si>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</si>
  <si>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</si>
  <si>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</si>
  <si>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</si>
  <si>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</si>
  <si>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</si>
  <si>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</si>
  <si>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</si>
  <si>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</si>
  <si>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</si>
  <si>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</si>
  <si>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</si>
  <si>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</si>
  <si>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</si>
  <si>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</si>
  <si>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</si>
  <si>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</si>
  <si>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</si>
  <si>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</si>
  <si>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</si>
  <si>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</si>
  <si>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</si>
  <si>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</si>
  <si>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</si>
  <si>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</si>
  <si>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</si>
  <si>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</si>
  <si>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</si>
  <si>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</si>
  <si>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</si>
  <si>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</si>
  <si>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</si>
  <si>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</si>
  <si>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</si>
  <si>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</si>
  <si>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</si>
  <si>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</si>
  <si>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</si>
  <si>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</si>
  <si>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</si>
  <si>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</si>
  <si>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</si>
  <si>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</si>
  <si>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</si>
  <si>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</si>
  <si>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</si>
  <si>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</si>
  <si>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</si>
  <si>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</si>
  <si>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</si>
  <si>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</si>
  <si>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</si>
  <si>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</si>
  <si>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</si>
  <si>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</si>
  <si>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</si>
  <si>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</si>
  <si>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</si>
  <si>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</si>
  <si>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</si>
  <si>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</si>
  <si>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</si>
  <si>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</si>
  <si>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</si>
  <si>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</si>
  <si>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</si>
  <si>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</si>
  <si>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</si>
  <si>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</si>
  <si>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</si>
  <si>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</si>
  <si>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</si>
  <si>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</si>
  <si>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</si>
  <si>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</si>
  <si>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</si>
  <si>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</si>
  <si>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</si>
  <si>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</si>
  <si>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</si>
  <si>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</si>
  <si>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</si>
  <si>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</si>
  <si>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</si>
  <si>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</si>
  <si>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</si>
  <si>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</si>
  <si>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</si>
  <si>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</si>
  <si>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</si>
  <si>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</si>
  <si>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</si>
  <si>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</si>
  <si>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</si>
  <si>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</si>
  <si>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</si>
  <si>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</si>
  <si>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</si>
  <si>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</si>
  <si>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</si>
  <si>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</si>
  <si>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</si>
  <si>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</si>
  <si>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</si>
  <si>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</si>
  <si>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</si>
  <si>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</si>
  <si>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</si>
  <si>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</si>
  <si>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</si>
  <si>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</si>
  <si>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</si>
  <si>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</si>
  <si>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</si>
  <si>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</si>
  <si>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</si>
  <si>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</si>
  <si>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</si>
  <si>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</si>
  <si>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</si>
  <si>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</si>
  <si>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</si>
  <si>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</si>
  <si>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</si>
  <si>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</si>
  <si>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</si>
  <si>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</si>
  <si>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</si>
  <si>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</si>
  <si>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</si>
  <si>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</si>
  <si>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</si>
  <si>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</si>
  <si>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</si>
  <si>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</si>
  <si>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</si>
  <si>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</si>
  <si>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</si>
  <si>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</si>
  <si>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</si>
  <si>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</si>
  <si>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</si>
  <si>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</si>
  <si>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</si>
  <si>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</si>
  <si>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</si>
  <si>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</si>
  <si>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</si>
  <si>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</si>
  <si>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</si>
  <si>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</si>
  <si>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</si>
  <si>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</si>
  <si>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</si>
  <si>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</si>
  <si>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</si>
  <si>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</si>
  <si>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</si>
  <si>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</si>
  <si>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</si>
  <si>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</si>
  <si>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</si>
  <si>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</si>
  <si>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</si>
  <si>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</si>
  <si>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</si>
  <si>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</si>
  <si>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</si>
  <si>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</si>
  <si>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</si>
  <si>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</si>
  <si>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</si>
  <si>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</si>
  <si>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</si>
  <si>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</si>
  <si>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</si>
  <si>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</si>
  <si>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</si>
  <si>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</si>
  <si>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</si>
  <si>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</si>
  <si>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</si>
  <si>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</si>
  <si>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</si>
  <si>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</si>
  <si>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</si>
  <si>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</si>
  <si>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</si>
  <si>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</si>
  <si>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</si>
  <si>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</si>
  <si>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</si>
  <si>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</si>
  <si>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</si>
  <si>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</si>
  <si>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</si>
  <si>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</si>
  <si>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</si>
  <si>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</si>
  <si>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</si>
  <si>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</si>
  <si>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</si>
  <si>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</si>
  <si>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</si>
  <si>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</si>
  <si>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</si>
  <si>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</si>
  <si>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</si>
  <si>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</si>
  <si>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</si>
  <si>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</si>
  <si>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</si>
  <si>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</si>
  <si>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</si>
  <si>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</si>
  <si>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</si>
  <si>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</si>
  <si>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</si>
  <si>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</si>
  <si>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</si>
  <si>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</si>
  <si>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</si>
  <si>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</si>
  <si>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</si>
  <si>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</si>
  <si>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</si>
  <si>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</si>
  <si>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</si>
  <si>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</si>
  <si>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</si>
  <si>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</si>
  <si>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</si>
  <si>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</si>
  <si>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</si>
  <si>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</si>
  <si>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</si>
  <si>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</si>
  <si>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</si>
  <si>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</si>
  <si>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</si>
  <si>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</si>
  <si>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</si>
  <si>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</si>
  <si>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</si>
  <si>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</si>
  <si>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</si>
  <si>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</si>
  <si>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</si>
  <si>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</si>
  <si>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</si>
  <si>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</si>
  <si>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</si>
  <si>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</si>
  <si>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</si>
  <si>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</si>
  <si>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</si>
  <si>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</si>
  <si>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</si>
  <si>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</si>
  <si>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</si>
  <si>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</si>
  <si>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</si>
  <si>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</si>
  <si>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</si>
  <si>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</si>
  <si>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</si>
  <si>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</si>
  <si>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</si>
  <si>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</si>
  <si>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</si>
  <si>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</si>
  <si>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</si>
  <si>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</si>
  <si>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</si>
  <si>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</si>
  <si>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</si>
  <si>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</si>
  <si>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</si>
  <si>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</si>
  <si>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</si>
  <si>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</si>
  <si>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</si>
  <si>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</si>
  <si>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</si>
  <si>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</si>
  <si>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</si>
  <si>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</si>
  <si>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</si>
  <si>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</si>
  <si>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</si>
  <si>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</si>
  <si>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</si>
  <si>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</si>
  <si>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</si>
  <si>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</si>
  <si>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</si>
  <si>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</si>
  <si>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</si>
  <si>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</si>
  <si>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</si>
  <si>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</si>
  <si>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</si>
  <si>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</si>
  <si>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</si>
  <si>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</si>
  <si>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</si>
  <si>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</si>
  <si>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</si>
  <si>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</si>
  <si>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</si>
  <si>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</si>
  <si>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</si>
  <si>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</si>
  <si>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</si>
  <si>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</si>
  <si>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</si>
  <si>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</si>
  <si>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</si>
  <si>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</si>
  <si>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</si>
  <si>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</si>
  <si>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</si>
  <si>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</si>
  <si>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</si>
  <si>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</si>
  <si>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</si>
  <si>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</si>
  <si>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</si>
  <si>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</si>
  <si>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</si>
  <si>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</si>
  <si>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</si>
  <si>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</si>
  <si>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</si>
  <si>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</si>
  <si>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</si>
  <si>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</si>
  <si>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</si>
  <si>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</si>
  <si>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</si>
  <si>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</si>
  <si>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</si>
  <si>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</si>
  <si>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</si>
  <si>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</si>
  <si>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</si>
  <si>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</si>
  <si>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</si>
  <si>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</si>
  <si>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</si>
  <si>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</si>
  <si>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</si>
  <si>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</si>
  <si>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</si>
  <si>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</si>
  <si>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</si>
  <si>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</si>
  <si>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</si>
  <si>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</si>
  <si>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</si>
  <si>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</si>
  <si>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</si>
  <si>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</si>
  <si>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</si>
  <si>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</si>
  <si>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</si>
  <si>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</si>
  <si>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</si>
  <si>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</si>
  <si>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</si>
  <si>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</si>
  <si>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</si>
  <si>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</si>
  <si>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</si>
  <si>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</si>
  <si>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</si>
  <si>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</si>
  <si>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</si>
  <si>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</si>
  <si>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</si>
  <si>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</si>
  <si>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</si>
  <si>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</si>
  <si>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</si>
  <si>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</si>
  <si>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</si>
  <si>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</si>
  <si>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</si>
  <si>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</si>
  <si>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</si>
  <si>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</si>
  <si>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</si>
  <si>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</si>
  <si>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</si>
  <si>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</si>
  <si>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</si>
  <si>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</si>
  <si>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</si>
  <si>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</si>
  <si>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</si>
  <si>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</si>
  <si>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</si>
  <si>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</si>
  <si>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</si>
  <si>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</si>
  <si>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</si>
  <si>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</si>
  <si>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</si>
  <si>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</si>
  <si>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</si>
  <si>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</si>
  <si>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</si>
  <si>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</si>
  <si>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</si>
  <si>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</si>
  <si>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</si>
  <si>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</si>
  <si>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</si>
  <si>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</si>
  <si>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</si>
  <si>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</si>
  <si>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</si>
  <si>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</si>
  <si>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</si>
  <si>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</si>
  <si>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</si>
  <si>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</si>
  <si>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</si>
  <si>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</si>
  <si>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</si>
  <si>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</si>
  <si>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</si>
  <si>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</si>
  <si>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</si>
  <si>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</si>
  <si>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</si>
  <si>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</si>
  <si>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</si>
  <si>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</si>
  <si>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</si>
  <si>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</si>
  <si>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</si>
  <si>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</si>
  <si>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</si>
  <si>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</si>
  <si>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</si>
  <si>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</si>
  <si>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</si>
  <si>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</si>
  <si>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</si>
  <si>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</si>
  <si>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</si>
  <si>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</si>
  <si>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</si>
  <si>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</si>
  <si>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</si>
  <si>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</si>
  <si>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</si>
  <si>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</si>
  <si>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</si>
  <si>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</si>
  <si>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</si>
  <si>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</si>
  <si>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</si>
  <si>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</si>
  <si>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</si>
  <si>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</si>
  <si>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</si>
  <si>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</si>
  <si>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</si>
  <si>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</si>
  <si>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</si>
  <si>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</si>
  <si>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</si>
  <si>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</si>
  <si>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</si>
  <si>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</si>
  <si>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</si>
  <si>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</si>
  <si>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</si>
  <si>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</si>
  <si>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</si>
  <si>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</si>
  <si>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</si>
  <si>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</si>
  <si>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</si>
  <si>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</si>
  <si>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</si>
  <si>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</si>
  <si>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</si>
  <si>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</si>
  <si>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</si>
  <si>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</si>
  <si>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</si>
  <si>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</si>
  <si>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</si>
  <si>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</si>
  <si>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</si>
  <si>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</si>
  <si>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</si>
  <si>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</si>
  <si>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</si>
  <si>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</si>
  <si>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</si>
  <si>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</si>
  <si>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</si>
  <si>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</si>
  <si>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</si>
  <si>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</si>
  <si>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</si>
  <si>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</si>
  <si>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</si>
  <si>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</si>
  <si>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</si>
  <si>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</si>
  <si>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</si>
  <si>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</si>
  <si>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</si>
  <si>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</si>
  <si>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</si>
  <si>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</si>
  <si>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</si>
  <si>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</si>
  <si>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</si>
  <si>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</si>
  <si>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</si>
  <si>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</si>
  <si>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</si>
  <si>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</si>
  <si>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</si>
  <si>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</si>
  <si>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</si>
  <si>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</si>
  <si>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</si>
  <si>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</si>
  <si>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</si>
  <si>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</si>
  <si>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</si>
  <si>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</si>
  <si>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</si>
  <si>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</si>
  <si>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</si>
  <si>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</si>
  <si>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</si>
  <si>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</si>
  <si>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</si>
  <si>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</si>
  <si>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</si>
  <si>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</si>
  <si>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</si>
  <si>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</si>
  <si>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</si>
  <si>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</si>
  <si>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</si>
  <si>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</si>
  <si>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</si>
  <si>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</si>
  <si>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</si>
  <si>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</si>
  <si>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</si>
  <si>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</si>
  <si>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</si>
  <si>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</si>
  <si>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</si>
  <si>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</si>
  <si>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</si>
  <si>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</si>
  <si>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</si>
  <si>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</si>
  <si>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</si>
  <si>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</si>
  <si>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</si>
  <si>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</si>
  <si>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</si>
  <si>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</si>
  <si>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</si>
  <si>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</si>
  <si>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</si>
  <si>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</si>
  <si>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</si>
  <si>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</si>
  <si>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</si>
  <si>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</si>
  <si>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</si>
  <si>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</si>
  <si>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</si>
  <si>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</si>
  <si>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</si>
  <si>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</si>
  <si>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</si>
  <si>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</si>
  <si>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</si>
  <si>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</si>
  <si>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</si>
  <si>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</si>
  <si>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</si>
  <si>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</si>
  <si>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</si>
  <si>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</si>
  <si>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</si>
  <si>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</si>
  <si>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</si>
  <si>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</si>
  <si>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</si>
  <si>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</si>
  <si>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</si>
  <si>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</si>
  <si>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</si>
  <si>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</si>
  <si>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</si>
  <si>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</si>
  <si>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</si>
  <si>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</si>
  <si>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</si>
  <si>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</si>
  <si>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</si>
  <si>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</si>
  <si>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</si>
  <si>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</si>
  <si>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</si>
  <si>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</si>
  <si>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</si>
  <si>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</si>
  <si>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</si>
  <si>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</si>
  <si>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</si>
  <si>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</si>
  <si>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</si>
  <si>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</si>
  <si>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</si>
  <si>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</si>
  <si>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</si>
  <si>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</si>
  <si>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</si>
  <si>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</si>
  <si>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</si>
  <si>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</si>
  <si>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</si>
  <si>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</si>
  <si>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</si>
  <si>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</si>
  <si>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</si>
  <si>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</si>
  <si>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</si>
  <si>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</si>
  <si>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</si>
  <si>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</si>
  <si>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</si>
  <si>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</si>
  <si>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</si>
  <si>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</si>
  <si>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</si>
  <si>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</si>
  <si>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</si>
  <si>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</si>
  <si>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</si>
  <si>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</si>
  <si>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</si>
  <si>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</si>
  <si>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</si>
  <si>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</si>
  <si>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</si>
  <si>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</si>
  <si>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</si>
  <si>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</si>
  <si>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</si>
  <si>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</si>
  <si>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</si>
  <si>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</si>
  <si>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</si>
  <si>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</si>
  <si>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</si>
  <si>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</si>
  <si>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</si>
  <si>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</si>
  <si>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</si>
  <si>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</si>
  <si>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</si>
  <si>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</si>
  <si>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</si>
  <si>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</si>
  <si>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</si>
  <si>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</si>
  <si>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</si>
  <si>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</si>
  <si>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</si>
  <si>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</si>
  <si>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</si>
  <si>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</si>
  <si>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</si>
  <si>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</si>
  <si>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</si>
  <si>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</si>
  <si>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</si>
  <si>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</si>
  <si>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</si>
  <si>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</si>
  <si>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</si>
  <si>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</si>
  <si>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</si>
  <si>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</si>
  <si>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</si>
  <si>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</si>
  <si>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</si>
  <si>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</si>
  <si>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</si>
  <si>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</si>
  <si>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</si>
  <si>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</si>
  <si>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</si>
  <si>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</si>
  <si>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</si>
  <si>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</si>
  <si>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</si>
  <si>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</si>
  <si>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</si>
  <si>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</si>
  <si>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</si>
  <si>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</si>
  <si>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</si>
  <si>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</si>
  <si>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</si>
  <si>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</si>
  <si>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</si>
  <si>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</si>
  <si>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</si>
  <si>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</si>
  <si>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</si>
  <si>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</si>
  <si>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</si>
  <si>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</si>
  <si>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</si>
  <si>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</si>
  <si>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</si>
  <si>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</si>
  <si>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</si>
  <si>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</si>
  <si>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</si>
  <si>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</si>
  <si>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</si>
  <si>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</si>
  <si>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</si>
  <si>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</si>
  <si>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</si>
  <si>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</si>
  <si>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</si>
  <si>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</si>
  <si>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</si>
  <si>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</si>
  <si>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</si>
  <si>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</si>
  <si>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</si>
  <si>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</si>
  <si>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</si>
  <si>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</si>
  <si>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</si>
  <si>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</si>
  <si>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</si>
  <si>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</si>
  <si>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</si>
  <si>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</si>
  <si>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</si>
  <si>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</si>
  <si>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</si>
  <si>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</si>
  <si>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</si>
  <si>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</si>
  <si>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</si>
  <si>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</si>
  <si>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</si>
  <si>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</si>
  <si>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</si>
  <si>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</si>
  <si>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</si>
  <si>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</si>
  <si>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</si>
  <si>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</si>
  <si>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</si>
  <si>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</si>
  <si>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</si>
  <si>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</si>
  <si>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</si>
  <si>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</si>
  <si>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</si>
  <si>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</si>
  <si>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</si>
  <si>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</si>
  <si>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</si>
  <si>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</si>
  <si>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</si>
  <si>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</si>
  <si>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</si>
  <si>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</si>
  <si>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</si>
  <si>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</si>
  <si>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</si>
  <si>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</si>
  <si>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</si>
  <si>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</si>
  <si>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</si>
  <si>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</si>
  <si>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</si>
  <si>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</si>
  <si>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</si>
  <si>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</si>
  <si>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</si>
  <si>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</si>
  <si>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</si>
  <si>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</si>
  <si>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</si>
  <si>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</si>
  <si>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</si>
  <si>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</si>
  <si>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</si>
  <si>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</si>
  <si>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</si>
  <si>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</si>
  <si>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</si>
  <si>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</si>
  <si>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</si>
  <si>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</si>
  <si>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</si>
  <si>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</si>
  <si>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</si>
  <si>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</si>
  <si>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</si>
  <si>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</si>
  <si>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</si>
  <si>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</si>
  <si>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</si>
  <si>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</si>
  <si>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</si>
  <si>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</si>
  <si>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</si>
  <si>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</si>
  <si>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</si>
  <si>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</si>
  <si>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</si>
  <si>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</si>
  <si>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</si>
  <si>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</si>
  <si>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</si>
  <si>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</si>
  <si>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</si>
  <si>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</si>
  <si>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</si>
  <si>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</si>
  <si>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</si>
  <si>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</si>
  <si>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</si>
  <si>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</si>
  <si>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</si>
  <si>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</si>
  <si>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</si>
  <si>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</si>
  <si>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</si>
  <si>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</si>
  <si>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</si>
  <si>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</si>
  <si>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</si>
  <si>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</si>
  <si>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</si>
  <si>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</si>
  <si>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</si>
  <si>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</si>
  <si>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</si>
  <si>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</si>
  <si>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</si>
  <si>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</si>
  <si>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</si>
  <si>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</si>
  <si>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</si>
  <si>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</si>
  <si>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</si>
  <si>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</si>
  <si>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</si>
  <si>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</si>
  <si>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</si>
  <si>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</si>
  <si>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</si>
  <si>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</si>
  <si>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</si>
  <si>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</si>
  <si>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</si>
  <si>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</si>
  <si>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</si>
  <si>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</si>
  <si>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</si>
  <si>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</si>
  <si>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</si>
  <si>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</si>
  <si>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</si>
  <si>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</si>
  <si>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</si>
  <si>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</si>
  <si>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</si>
  <si>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</si>
  <si>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</si>
  <si>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</si>
  <si>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</si>
  <si>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</si>
  <si>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</si>
  <si>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</si>
  <si>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</si>
  <si>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</si>
  <si>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</si>
  <si>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</si>
  <si>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</si>
  <si>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</si>
  <si>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</si>
  <si>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</si>
  <si>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</si>
  <si>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</si>
  <si>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</si>
  <si>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</si>
  <si>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</si>
  <si>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</si>
  <si>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</si>
  <si>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</si>
  <si>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</si>
  <si>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</si>
  <si>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</si>
  <si>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</si>
  <si>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</si>
  <si>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</si>
  <si>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</si>
  <si>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</si>
  <si>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</si>
  <si>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</si>
  <si>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</si>
  <si>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</si>
  <si>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</si>
  <si>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</si>
  <si>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</si>
  <si>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</si>
  <si>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</si>
  <si>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</si>
  <si>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</si>
  <si>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</si>
  <si>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</si>
  <si>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</si>
  <si>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</si>
  <si>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</si>
  <si>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</si>
  <si>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</si>
  <si>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</si>
  <si>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</si>
  <si>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</si>
  <si>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</si>
  <si>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</si>
  <si>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</si>
  <si>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</si>
  <si>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</si>
  <si>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</si>
  <si>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</si>
  <si>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</si>
  <si>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</si>
  <si>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</si>
  <si>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</si>
  <si>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</si>
  <si>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</si>
  <si>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</si>
  <si>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</si>
  <si>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</si>
  <si>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</si>
  <si>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</si>
  <si>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</si>
  <si>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</si>
  <si>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</si>
  <si>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</si>
  <si>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</si>
  <si>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</si>
  <si>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</si>
  <si>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</si>
  <si>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</si>
  <si>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</si>
  <si>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</si>
  <si>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</si>
  <si>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</si>
  <si>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</si>
  <si>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</si>
  <si>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</si>
  <si>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</si>
  <si>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</si>
  <si>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</si>
  <si>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</si>
  <si>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</si>
  <si>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</si>
  <si>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</si>
  <si>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</si>
  <si>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</si>
  <si>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</si>
  <si>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</si>
  <si>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</si>
  <si>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</si>
  <si>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</si>
  <si>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</si>
  <si>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</si>
  <si>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</si>
  <si>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</si>
  <si>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</si>
  <si>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</si>
  <si>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</si>
  <si>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</si>
  <si>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</si>
  <si>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</si>
  <si>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</si>
  <si>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</si>
  <si>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</si>
  <si>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</si>
  <si>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</si>
  <si>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</si>
  <si>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</si>
  <si>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</si>
  <si>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</si>
  <si>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</si>
  <si>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</si>
  <si>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</si>
  <si>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</si>
  <si>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</si>
  <si>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</si>
  <si>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</si>
  <si>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</si>
  <si>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</si>
  <si>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</si>
  <si>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</si>
  <si>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</si>
  <si>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</si>
  <si>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</si>
  <si>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</si>
  <si>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</si>
  <si>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</si>
  <si>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</si>
  <si>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</si>
  <si>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</si>
  <si>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</si>
  <si>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</si>
  <si>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</si>
  <si>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</si>
  <si>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</si>
  <si>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</si>
  <si>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</si>
  <si>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</si>
  <si>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</si>
  <si>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</si>
  <si>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</si>
  <si>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</si>
  <si>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</si>
  <si>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</si>
  <si>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</si>
  <si>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</si>
  <si>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</si>
  <si>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</si>
  <si>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</si>
  <si>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</si>
  <si>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</si>
  <si>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</si>
  <si>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</si>
  <si>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</si>
  <si>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</si>
  <si>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</si>
  <si>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</si>
  <si>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</si>
  <si>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</si>
  <si>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</si>
  <si>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</si>
  <si>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</si>
  <si>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</si>
  <si>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</si>
  <si>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</si>
  <si>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</si>
  <si>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</si>
  <si>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</si>
  <si>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</si>
  <si>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</si>
  <si>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</si>
  <si>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</si>
  <si>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</si>
  <si>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</si>
  <si>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</si>
  <si>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</si>
  <si>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</si>
  <si>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</si>
  <si>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</si>
  <si>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</si>
  <si>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</si>
  <si>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</si>
  <si>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</si>
  <si>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</si>
  <si>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</si>
  <si>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</si>
  <si>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</si>
  <si>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</si>
  <si>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</si>
  <si>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</si>
  <si>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</si>
  <si>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</si>
  <si>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</si>
  <si>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</si>
  <si>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</si>
  <si>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</si>
  <si>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</si>
  <si>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</si>
  <si>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</si>
  <si>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</si>
  <si>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</si>
  <si>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</si>
  <si>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</si>
  <si>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</si>
  <si>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</si>
  <si>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</si>
  <si>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</si>
  <si>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</si>
  <si>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</si>
  <si>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</si>
  <si>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</si>
  <si>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</si>
  <si>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</si>
  <si>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</si>
  <si>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</si>
  <si>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</si>
  <si>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</si>
  <si>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</si>
  <si>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</si>
  <si>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</si>
  <si>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</si>
  <si>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</si>
  <si>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</si>
  <si>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</si>
  <si>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</si>
  <si>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</si>
  <si>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</si>
  <si>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</si>
  <si>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</si>
  <si>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</si>
  <si>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</si>
  <si>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</si>
  <si>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</si>
  <si>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</si>
  <si>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</si>
  <si>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</si>
  <si>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</si>
  <si>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</si>
  <si>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</si>
  <si>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</si>
  <si>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</si>
  <si>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</si>
  <si>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</si>
  <si>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</si>
  <si>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</si>
  <si>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</si>
  <si>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</si>
  <si>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</si>
  <si>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</si>
  <si>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</si>
  <si>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</si>
  <si>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</si>
  <si>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</si>
  <si>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</si>
  <si>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</si>
  <si>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</si>
  <si>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</si>
  <si>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</si>
  <si>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</si>
  <si>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</si>
  <si>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</si>
  <si>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</si>
  <si>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</si>
  <si>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</si>
  <si>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</si>
  <si>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</si>
  <si>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</si>
  <si>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</si>
  <si>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</si>
  <si>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</si>
  <si>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</si>
  <si>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</si>
  <si>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</si>
  <si>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</si>
  <si>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</si>
  <si>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</si>
  <si>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</si>
  <si>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</si>
  <si>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</si>
  <si>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</si>
  <si>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</si>
  <si>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</si>
  <si>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</si>
  <si>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</si>
  <si>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</si>
  <si>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</si>
  <si>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</si>
  <si>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</si>
  <si>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</si>
  <si>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</si>
  <si>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</si>
  <si>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</si>
  <si>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</si>
  <si>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</si>
  <si>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</si>
  <si>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</si>
  <si>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</si>
  <si>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</si>
  <si>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</si>
  <si>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</si>
  <si>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</si>
  <si>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</si>
  <si>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</si>
  <si>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</si>
  <si>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</si>
  <si>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</si>
  <si>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</si>
  <si>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</si>
  <si>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</si>
  <si>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</si>
  <si>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</si>
  <si>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</si>
  <si>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</si>
  <si>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</si>
  <si>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</si>
  <si>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</si>
  <si>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</si>
  <si>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</si>
  <si>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</si>
  <si>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</si>
  <si>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</si>
  <si>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</si>
  <si>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</si>
  <si>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</si>
  <si>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</si>
  <si>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</si>
  <si>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</si>
  <si>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</si>
  <si>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</si>
  <si>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</si>
  <si>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</si>
  <si>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</si>
  <si>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</si>
  <si>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</si>
  <si>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</si>
  <si>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</si>
  <si>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</si>
  <si>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</si>
  <si>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</si>
  <si>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</si>
  <si>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</si>
  <si>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</si>
  <si>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</si>
  <si>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</si>
  <si>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</si>
  <si>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</si>
  <si>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</si>
  <si>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</si>
  <si>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</si>
  <si>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</si>
  <si>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</si>
  <si>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</si>
  <si>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</si>
  <si>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</si>
  <si>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</si>
  <si>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</si>
  <si>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</si>
  <si>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</si>
  <si>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</si>
  <si>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</si>
  <si>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</si>
  <si>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</si>
  <si>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</si>
  <si>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</si>
  <si>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</si>
  <si>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</si>
  <si>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</si>
  <si>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</si>
  <si>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</si>
  <si>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</si>
  <si>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</si>
  <si>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</si>
  <si>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</si>
  <si>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</si>
  <si>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</si>
  <si>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</si>
  <si>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</si>
  <si>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</si>
  <si>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</si>
  <si>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</si>
  <si>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</si>
  <si>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</si>
  <si>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</si>
  <si>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</si>
  <si>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</si>
  <si>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</si>
  <si>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</si>
  <si>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</si>
  <si>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</si>
  <si>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</si>
  <si>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</si>
  <si>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</si>
  <si>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</si>
  <si>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</si>
  <si>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</si>
  <si>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</si>
  <si>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</si>
  <si>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</si>
  <si>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</si>
  <si>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</si>
  <si>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</si>
  <si>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</si>
  <si>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</si>
  <si>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</si>
  <si>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</si>
  <si>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</si>
  <si>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</si>
  <si>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</si>
  <si>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</si>
  <si>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</si>
  <si>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</si>
  <si>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</si>
  <si>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</si>
  <si>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</si>
  <si>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</si>
  <si>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</si>
  <si>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</si>
  <si>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</si>
  <si>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</si>
  <si>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</si>
  <si>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</si>
  <si>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</si>
  <si>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</si>
  <si>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</si>
  <si>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</si>
  <si>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</si>
  <si>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</si>
  <si>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</si>
  <si>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</si>
  <si>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</si>
  <si>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</si>
  <si>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</si>
  <si>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</si>
  <si>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</si>
  <si>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</si>
  <si>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</si>
  <si>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</si>
  <si>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</si>
  <si>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</si>
  <si>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</si>
  <si>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</si>
  <si>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</si>
  <si>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</si>
  <si>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</si>
  <si>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</si>
  <si>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</si>
  <si>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</si>
  <si>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</si>
  <si>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</si>
  <si>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</si>
  <si>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</si>
  <si>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</si>
  <si>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</si>
  <si>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</si>
  <si>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</si>
  <si>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</si>
  <si>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</si>
  <si>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</si>
  <si>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</si>
  <si>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</si>
  <si>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</si>
  <si>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</si>
  <si>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</si>
  <si>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</si>
  <si>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</si>
  <si>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</si>
  <si>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</si>
  <si>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</si>
  <si>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</si>
  <si>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</si>
  <si>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</si>
  <si>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</si>
  <si>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</si>
  <si>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</si>
  <si>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</si>
  <si>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</si>
  <si>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</si>
  <si>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</si>
  <si>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</si>
  <si>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</si>
  <si>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</si>
  <si>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</si>
  <si>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</si>
  <si>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</si>
  <si>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</si>
  <si>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</si>
  <si>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</si>
  <si>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</si>
  <si>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</si>
  <si>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</si>
  <si>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</si>
  <si>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</si>
  <si>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</si>
  <si>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</si>
  <si>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</si>
  <si>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</si>
  <si>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</si>
  <si>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</si>
  <si>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</si>
  <si>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</si>
  <si>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</si>
  <si>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</si>
  <si>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</si>
  <si>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</si>
  <si>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</si>
  <si>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</si>
  <si>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</si>
  <si>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</si>
  <si>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</si>
  <si>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</si>
  <si>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</si>
  <si>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</si>
  <si>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</si>
  <si>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</si>
  <si>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</si>
  <si>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</si>
  <si>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</si>
  <si>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</si>
  <si>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</si>
  <si>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</si>
  <si>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</si>
  <si>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</si>
  <si>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</si>
  <si>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</si>
  <si>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</si>
  <si>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</si>
  <si>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</si>
  <si>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</si>
  <si>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</si>
  <si>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</si>
  <si>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</si>
  <si>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</si>
  <si>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</si>
  <si>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</si>
  <si>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</si>
  <si>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</si>
  <si>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</si>
  <si>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</si>
  <si>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</si>
  <si>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</si>
  <si>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</si>
  <si>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</si>
  <si>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</si>
  <si>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</si>
  <si>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</si>
  <si>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</si>
  <si>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</si>
  <si>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</si>
  <si>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</si>
  <si>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</si>
  <si>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</si>
  <si>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</si>
  <si>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</si>
  <si>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</si>
  <si>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</si>
  <si>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</si>
  <si>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</si>
  <si>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</si>
  <si>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</si>
  <si>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</si>
  <si>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</si>
  <si>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</si>
  <si>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</si>
  <si>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</si>
  <si>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</si>
  <si>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</si>
  <si>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</si>
  <si>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</si>
  <si>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</si>
  <si>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</si>
  <si>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</si>
  <si>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</si>
  <si>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</si>
  <si>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</si>
  <si>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</si>
  <si>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</si>
  <si>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</si>
  <si>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</si>
  <si>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</si>
  <si>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</si>
  <si>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</si>
  <si>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</si>
  <si>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</si>
  <si>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</si>
  <si>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</si>
  <si>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</si>
  <si>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</si>
  <si>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</si>
  <si>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</si>
  <si>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</si>
  <si>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</si>
  <si>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</si>
  <si>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</si>
  <si>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</si>
  <si>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</si>
  <si>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</si>
  <si>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</si>
  <si>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</si>
  <si>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</si>
  <si>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</si>
  <si>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</si>
  <si>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</si>
  <si>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</si>
  <si>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</si>
  <si>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</si>
  <si>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</si>
  <si>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</si>
  <si>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</si>
  <si>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</si>
  <si>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</si>
  <si>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</si>
  <si>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</si>
  <si>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</si>
  <si>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</si>
  <si>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</si>
  <si>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</si>
  <si>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</si>
  <si>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</si>
  <si>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</si>
  <si>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</si>
  <si>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</si>
  <si>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</si>
  <si>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</si>
  <si>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</si>
  <si>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</si>
  <si>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</si>
  <si>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</si>
  <si>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</si>
  <si>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</si>
  <si>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</si>
  <si>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</si>
  <si>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</si>
  <si>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</si>
  <si>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</si>
  <si>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</si>
  <si>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</si>
  <si>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</si>
  <si>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</si>
  <si>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</si>
  <si>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</si>
  <si>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</si>
  <si>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</si>
  <si>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</si>
  <si>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</si>
  <si>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</si>
  <si>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</si>
  <si>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</si>
  <si>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</si>
  <si>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</si>
  <si>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</si>
  <si>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</si>
  <si>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</si>
  <si>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</si>
  <si>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</si>
  <si>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</si>
  <si>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</si>
  <si>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</si>
  <si>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</si>
  <si>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</si>
  <si>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</si>
  <si>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</si>
  <si>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</si>
  <si>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</si>
  <si>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</si>
  <si>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</si>
  <si>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</si>
  <si>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</si>
  <si>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</si>
  <si>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</si>
  <si>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</si>
  <si>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</si>
  <si>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</si>
  <si>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</si>
  <si>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</si>
  <si>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</si>
  <si>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</si>
  <si>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</si>
  <si>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</si>
  <si>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</si>
  <si>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</si>
  <si>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</si>
  <si>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</si>
  <si>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</si>
  <si>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</si>
  <si>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</si>
  <si>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</si>
  <si>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</si>
  <si>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</si>
  <si>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</si>
  <si>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</si>
  <si>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</si>
  <si>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</si>
  <si>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</si>
  <si>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</si>
  <si>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</si>
  <si>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</si>
  <si>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</si>
  <si>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</si>
  <si>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</si>
  <si>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</si>
  <si>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</si>
  <si>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</si>
  <si>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</si>
  <si>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</si>
  <si>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</si>
  <si>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</si>
  <si>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</si>
  <si>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</si>
  <si>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</si>
  <si>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</si>
  <si>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</si>
  <si>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</si>
  <si>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</si>
  <si>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</si>
  <si>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</si>
  <si>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</si>
  <si>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</si>
  <si>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</si>
  <si>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</si>
  <si>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</si>
  <si>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</si>
  <si>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</si>
  <si>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</si>
  <si>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</si>
  <si>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</si>
  <si>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</si>
  <si>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</si>
  <si>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</si>
  <si>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</si>
  <si>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</si>
  <si>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</si>
  <si>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</si>
  <si>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</si>
  <si>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</si>
  <si>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</si>
  <si>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</si>
  <si>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</si>
  <si>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</si>
  <si>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</si>
  <si>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</si>
  <si>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</si>
  <si>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</si>
  <si>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</si>
  <si>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</si>
  <si>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</si>
  <si>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</si>
  <si>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</si>
  <si>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</si>
  <si>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</si>
  <si>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</si>
  <si>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</si>
  <si>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</si>
  <si>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</si>
  <si>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</si>
  <si>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</si>
  <si>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</si>
  <si>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</si>
  <si>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</si>
  <si>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</si>
  <si>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</si>
  <si>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</si>
  <si>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</si>
  <si>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</si>
  <si>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</si>
  <si>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</si>
  <si>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</si>
  <si>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</si>
  <si>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</si>
  <si>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</si>
  <si>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</si>
  <si>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</si>
  <si>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</si>
  <si>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</si>
  <si>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</si>
  <si>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</si>
  <si>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</si>
  <si>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</si>
  <si>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</si>
  <si>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</si>
  <si>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</si>
  <si>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</si>
  <si>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</si>
  <si>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</si>
  <si>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</si>
  <si>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</si>
  <si>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</si>
  <si>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</si>
  <si>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</si>
  <si>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</si>
  <si>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</si>
  <si>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</si>
  <si>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</si>
  <si>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</si>
  <si>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</si>
  <si>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</si>
  <si>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</si>
  <si>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</si>
  <si>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</si>
  <si>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</si>
  <si>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</si>
  <si>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</si>
  <si>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</si>
  <si>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</si>
  <si>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</si>
  <si>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</si>
  <si>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</si>
  <si>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</si>
  <si>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</si>
  <si>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</si>
  <si>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</si>
  <si>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</si>
  <si>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</si>
  <si>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</si>
  <si>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</si>
  <si>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</si>
  <si>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</si>
  <si>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</si>
  <si>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</si>
  <si>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</si>
  <si>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</si>
  <si>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</si>
  <si>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</si>
  <si>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</si>
  <si>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</si>
  <si>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</si>
  <si>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</si>
  <si>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</si>
  <si>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</si>
  <si>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</si>
  <si>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</si>
  <si>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</si>
  <si>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</si>
  <si>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</si>
  <si>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</si>
  <si>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</si>
  <si>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</si>
  <si>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</si>
  <si>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</si>
  <si>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</si>
  <si>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</si>
  <si>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</si>
  <si>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</si>
  <si>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</si>
  <si>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</si>
  <si>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</si>
  <si>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</si>
  <si>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</si>
  <si>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</si>
  <si>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</si>
  <si>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</si>
  <si>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</si>
  <si>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</si>
  <si>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</si>
  <si>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</si>
  <si>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</si>
  <si>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</si>
  <si>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</si>
  <si>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</si>
  <si>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</si>
  <si>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</si>
  <si>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</si>
  <si>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</si>
  <si>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</si>
  <si>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</si>
  <si>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</si>
  <si>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</si>
  <si>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</si>
  <si>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</si>
  <si>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</si>
  <si>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</si>
  <si>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</si>
  <si>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</si>
  <si>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</si>
  <si>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</si>
  <si>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</si>
  <si>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</si>
  <si>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</si>
  <si>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</si>
  <si>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</si>
  <si>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</si>
  <si>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</si>
  <si>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</si>
  <si>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</si>
  <si>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</si>
  <si>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</si>
  <si>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</si>
  <si>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</si>
  <si>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</si>
  <si>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</si>
  <si>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</si>
  <si>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</si>
  <si>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</si>
  <si>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</si>
  <si>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</si>
  <si>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</si>
  <si>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</si>
  <si>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</si>
  <si>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</si>
  <si>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</si>
  <si>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</si>
  <si>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</si>
  <si>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</si>
  <si>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</si>
  <si>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</si>
  <si>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</si>
  <si>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</si>
  <si>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</si>
  <si>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</si>
  <si>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</si>
  <si>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</si>
  <si>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</si>
  <si>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</si>
  <si>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</si>
  <si>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</si>
  <si>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</si>
  <si>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</si>
  <si>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</si>
  <si>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</si>
  <si>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</si>
  <si>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</si>
  <si>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</si>
  <si>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</si>
  <si>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</si>
  <si>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</si>
  <si>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</si>
  <si>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</si>
  <si>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</si>
  <si>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</si>
  <si>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</si>
  <si>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</si>
  <si>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</si>
  <si>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</si>
  <si>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</si>
  <si>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</si>
  <si>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</si>
  <si>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</si>
  <si>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</si>
  <si>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</si>
  <si>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</si>
  <si>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</si>
  <si>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</si>
  <si>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</si>
  <si>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</si>
  <si>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</si>
  <si>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</si>
  <si>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</si>
  <si>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</si>
  <si>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</si>
  <si>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</si>
  <si>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</si>
  <si>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</si>
  <si>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</si>
  <si>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</si>
  <si>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</si>
  <si>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</si>
  <si>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</si>
  <si>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</si>
  <si>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</si>
  <si>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</si>
  <si>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</si>
  <si>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</si>
  <si>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</si>
  <si>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</si>
  <si>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</si>
  <si>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</si>
  <si>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</si>
  <si>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</si>
  <si>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</si>
  <si>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</si>
  <si>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</si>
  <si>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</si>
  <si>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</si>
  <si>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</si>
  <si>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</si>
  <si>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</si>
  <si>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</si>
  <si>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</si>
  <si>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</si>
  <si>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</si>
  <si>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</si>
  <si>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</si>
  <si>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</si>
  <si>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</si>
  <si>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</si>
  <si>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</si>
  <si>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</si>
  <si>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</si>
  <si>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</si>
  <si>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</si>
  <si>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</si>
  <si>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</si>
  <si>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</si>
  <si>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</si>
  <si>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</si>
  <si>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</si>
  <si>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</si>
  <si>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</si>
  <si>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</si>
  <si>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</si>
  <si>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</si>
  <si>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</si>
  <si>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</si>
  <si>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</si>
  <si>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</si>
  <si>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</si>
  <si>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</si>
  <si>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</si>
  <si>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</si>
  <si>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</si>
  <si>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</si>
  <si>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</si>
  <si>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</si>
  <si>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</si>
  <si>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</si>
  <si>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</si>
  <si>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</si>
  <si>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</si>
  <si>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</si>
  <si>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</si>
  <si>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</si>
  <si>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</si>
  <si>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</si>
  <si>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</si>
  <si>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</si>
  <si>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</si>
  <si>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</si>
  <si>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</si>
  <si>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</si>
  <si>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</si>
  <si>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</si>
  <si>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</si>
  <si>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</si>
  <si>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</si>
  <si>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</si>
  <si>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</si>
  <si>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</si>
  <si>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</si>
  <si>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</si>
  <si>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</si>
  <si>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</si>
  <si>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</si>
  <si>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</si>
  <si>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</si>
  <si>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</si>
  <si>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</si>
  <si>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</si>
  <si>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</si>
  <si>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</si>
  <si>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</si>
  <si>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</si>
  <si>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</si>
  <si>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</si>
  <si>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</si>
  <si>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</si>
  <si>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</si>
  <si>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</si>
  <si>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</si>
  <si>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</si>
  <si>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</si>
  <si>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</si>
  <si>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</si>
  <si>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</si>
  <si>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</si>
  <si>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</si>
  <si>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</si>
  <si>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</si>
  <si>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</si>
  <si>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</si>
  <si>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</si>
  <si>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</si>
  <si>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</si>
  <si>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</si>
  <si>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</si>
  <si>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</si>
  <si>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</si>
  <si>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</si>
  <si>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</si>
  <si>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</si>
  <si>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</si>
  <si>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</si>
  <si>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</si>
  <si>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</si>
  <si>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</si>
  <si>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</si>
  <si>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</si>
  <si>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</si>
  <si>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</si>
  <si>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</si>
  <si>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</si>
  <si>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</si>
  <si>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</si>
  <si>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</si>
  <si>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</si>
  <si>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</si>
  <si>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</si>
  <si>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</si>
  <si>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</si>
  <si>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</si>
  <si>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</si>
  <si>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</si>
  <si>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</si>
  <si>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</si>
  <si>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</si>
  <si>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</si>
  <si>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</si>
  <si>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</si>
  <si>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</si>
  <si>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</si>
  <si>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</si>
  <si>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</si>
  <si>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</si>
  <si>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</si>
  <si>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</si>
  <si>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</si>
  <si>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</si>
  <si>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</si>
  <si>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</si>
  <si>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</si>
  <si>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</si>
  <si>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</si>
  <si>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</si>
  <si>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</si>
  <si>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</si>
  <si>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</si>
  <si>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</si>
  <si>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</si>
  <si>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</si>
  <si>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</si>
  <si>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</si>
  <si>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</si>
  <si>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</si>
  <si>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</si>
  <si>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</si>
  <si>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</si>
  <si>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</si>
  <si>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</si>
  <si>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</si>
  <si>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</si>
  <si>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</si>
  <si>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</si>
  <si>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</si>
  <si>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</si>
  <si>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</si>
  <si>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</si>
  <si>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</si>
  <si>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</si>
  <si>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</si>
  <si>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</si>
  <si>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</si>
  <si>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</si>
  <si>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</si>
  <si>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</si>
  <si>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</si>
  <si>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</si>
  <si>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</si>
  <si>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</si>
  <si>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</si>
  <si>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</si>
  <si>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</si>
  <si>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</si>
  <si>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</si>
  <si>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</si>
  <si>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</si>
  <si>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</si>
  <si>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</si>
  <si>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</si>
  <si>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</si>
  <si>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</si>
  <si>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</si>
  <si>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</si>
  <si>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</si>
  <si>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</si>
  <si>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</si>
  <si>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</si>
  <si>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</si>
  <si>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</si>
  <si>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</si>
  <si>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</si>
  <si>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</si>
  <si>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</si>
  <si>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</si>
  <si>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</si>
  <si>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</si>
  <si>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</si>
  <si>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</si>
  <si>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</si>
  <si>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</si>
  <si>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</si>
  <si>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</si>
  <si>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</si>
  <si>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</si>
  <si>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</si>
  <si>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</si>
  <si>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</si>
  <si>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</si>
  <si>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</si>
  <si>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</si>
  <si>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</si>
  <si>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</si>
  <si>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</si>
  <si>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</si>
  <si>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</si>
  <si>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</si>
  <si>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</si>
  <si>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</si>
  <si>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</si>
  <si>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</si>
  <si>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</si>
  <si>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</si>
  <si>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</si>
  <si>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</si>
  <si>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</si>
  <si>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</si>
  <si>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</si>
  <si>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</si>
  <si>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</si>
  <si>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</si>
  <si>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</si>
  <si>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</si>
  <si>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</si>
  <si>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</si>
  <si>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</si>
  <si>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</si>
  <si>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</si>
  <si>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</si>
  <si>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</si>
  <si>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</si>
  <si>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</si>
  <si>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</si>
  <si>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</si>
  <si>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</si>
  <si>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</si>
  <si>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</si>
  <si>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</si>
  <si>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</si>
  <si>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</si>
  <si>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</si>
  <si>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</si>
  <si>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</si>
  <si>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</si>
  <si>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</si>
  <si>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</si>
  <si>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</si>
  <si>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</si>
  <si>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</si>
  <si>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</si>
  <si>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</si>
  <si>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</si>
  <si>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</si>
  <si>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</si>
  <si>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</si>
  <si>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</si>
  <si>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</si>
  <si>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</si>
  <si>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</si>
  <si>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</si>
  <si>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</si>
  <si>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</si>
  <si>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</si>
  <si>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</si>
  <si>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</si>
  <si>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</si>
  <si>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</si>
  <si>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</si>
  <si>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</si>
  <si>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</si>
  <si>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</si>
  <si>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</si>
  <si>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</si>
  <si>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</si>
  <si>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</si>
  <si>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</si>
  <si>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</si>
  <si>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</si>
  <si>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</si>
  <si>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</si>
  <si>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</si>
  <si>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</si>
  <si>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</si>
  <si>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</si>
  <si>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</si>
  <si>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</si>
  <si>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</si>
  <si>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</si>
  <si>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</si>
  <si>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</si>
  <si>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</si>
  <si>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</si>
  <si>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</si>
  <si>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</si>
  <si>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</si>
  <si>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</si>
  <si>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</si>
  <si>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</si>
  <si>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</si>
  <si>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</si>
  <si>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</si>
  <si>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</si>
  <si>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</si>
  <si>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</si>
  <si>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</si>
  <si>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</si>
  <si>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</si>
  <si>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</si>
  <si>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</si>
  <si>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</si>
  <si>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</si>
  <si>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</si>
  <si>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</si>
  <si>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</si>
  <si>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</si>
  <si>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</si>
  <si>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</si>
  <si>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</si>
  <si>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</si>
  <si>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</si>
  <si>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</si>
  <si>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</si>
  <si>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</si>
  <si>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</si>
  <si>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</si>
  <si>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</si>
  <si>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</si>
  <si>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</si>
  <si>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</si>
  <si>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</si>
  <si>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</si>
  <si>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</si>
  <si>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</si>
  <si>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</si>
  <si>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</si>
  <si>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</si>
  <si>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</si>
  <si>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</si>
  <si>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</si>
  <si>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</si>
  <si>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</si>
  <si>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</si>
  <si>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</si>
  <si>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</si>
  <si>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</si>
  <si>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</si>
  <si>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</si>
  <si>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</si>
  <si>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</si>
  <si>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</si>
  <si>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</si>
  <si>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</si>
  <si>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</si>
  <si>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</si>
  <si>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</si>
  <si>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</si>
  <si>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</si>
  <si>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</si>
  <si>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</si>
  <si>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</si>
  <si>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</si>
  <si>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</si>
  <si>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</si>
  <si>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</si>
  <si>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</si>
  <si>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</si>
  <si>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</si>
  <si>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</si>
  <si>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</si>
  <si>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</si>
  <si>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</si>
  <si>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</si>
  <si>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</si>
  <si>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</si>
  <si>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</si>
  <si>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</si>
  <si>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</si>
  <si>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</si>
  <si>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</si>
  <si>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</si>
  <si>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</si>
  <si>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</si>
  <si>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</si>
  <si>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</si>
  <si>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</si>
  <si>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</si>
  <si>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</si>
  <si>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</si>
  <si>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</si>
  <si>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</si>
  <si>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</si>
  <si>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</si>
  <si>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</si>
  <si>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</si>
  <si>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</si>
  <si>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</si>
  <si>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</si>
  <si>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</si>
  <si>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</si>
  <si>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</si>
  <si>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</si>
  <si>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</si>
  <si>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</si>
  <si>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</si>
  <si>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</si>
  <si>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</si>
  <si>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</si>
  <si>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</si>
  <si>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</si>
  <si>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</si>
  <si>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</si>
  <si>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</si>
  <si>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</si>
  <si>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</si>
  <si>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</si>
  <si>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</si>
  <si>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</si>
  <si>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</si>
  <si>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</si>
  <si>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</si>
  <si>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</si>
  <si>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</si>
  <si>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</si>
  <si>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</si>
  <si>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</si>
  <si>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</si>
  <si>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</si>
  <si>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</si>
  <si>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</si>
  <si>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</si>
  <si>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</si>
  <si>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</si>
  <si>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</si>
  <si>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</si>
  <si>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</si>
  <si>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</si>
  <si>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</si>
  <si>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</si>
  <si>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</si>
  <si>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</si>
  <si>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</si>
  <si>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</si>
  <si>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</si>
  <si>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</si>
  <si>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</si>
  <si>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</si>
  <si>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</si>
  <si>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</si>
  <si>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</si>
  <si>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</si>
  <si>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</si>
  <si>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</si>
  <si>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</si>
  <si>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</si>
  <si>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</si>
  <si>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</si>
  <si>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</si>
  <si>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</si>
  <si>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</si>
  <si>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</si>
  <si>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</si>
  <si>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</si>
  <si>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</si>
  <si>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</si>
  <si>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</si>
  <si>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</si>
  <si>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</si>
  <si>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</si>
  <si>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</si>
  <si>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</si>
  <si>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</si>
  <si>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</si>
  <si>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</si>
  <si>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</si>
  <si>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</si>
  <si>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</si>
  <si>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</si>
  <si>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</si>
  <si>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</si>
  <si>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</si>
  <si>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</si>
  <si>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</si>
  <si>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</si>
  <si>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</si>
  <si>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</si>
  <si>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</si>
  <si>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</si>
  <si>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</si>
  <si>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</si>
  <si>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</si>
  <si>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</si>
  <si>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</si>
  <si>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</si>
  <si>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</si>
  <si>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</si>
  <si>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</si>
  <si>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</si>
  <si>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</si>
  <si>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</si>
  <si>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</si>
  <si>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</si>
  <si>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</si>
  <si>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</si>
  <si>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</si>
  <si>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</si>
  <si>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</si>
  <si>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</si>
  <si>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</si>
  <si>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</si>
  <si>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</si>
  <si>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</si>
  <si>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</si>
  <si>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</si>
  <si>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</si>
  <si>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</si>
  <si>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</si>
  <si>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</si>
  <si>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</si>
  <si>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</si>
  <si>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</si>
  <si>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</si>
  <si>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</si>
  <si>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</si>
  <si>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</si>
  <si>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</si>
  <si>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</si>
  <si>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</si>
  <si>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</si>
  <si>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</si>
  <si>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</si>
  <si>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</si>
  <si>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</si>
  <si>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</si>
  <si>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</si>
  <si>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</si>
  <si>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</si>
  <si>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</si>
  <si>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</si>
  <si>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</si>
  <si>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</si>
  <si>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</si>
  <si>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</si>
  <si>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</si>
  <si>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</si>
  <si>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</si>
  <si>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</si>
  <si>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</si>
  <si>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</si>
  <si>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</si>
  <si>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</si>
  <si>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</si>
  <si>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</si>
  <si>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</si>
  <si>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</si>
  <si>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</si>
  <si>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</si>
  <si>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</si>
  <si>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</si>
  <si>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</si>
  <si>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</si>
  <si>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</si>
  <si>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</si>
  <si>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</si>
  <si>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</si>
  <si>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</si>
  <si>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</si>
  <si>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</si>
  <si>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</si>
  <si>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</si>
  <si>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</si>
  <si>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</si>
  <si>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</si>
  <si>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</si>
  <si>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</si>
  <si>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</si>
  <si>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</si>
  <si>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</si>
  <si>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</si>
  <si>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</si>
  <si>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</si>
  <si>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</si>
  <si>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</si>
  <si>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</si>
  <si>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</si>
  <si>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</si>
  <si>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</si>
  <si>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</si>
  <si>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</si>
  <si>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</si>
  <si>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</si>
  <si>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</si>
  <si>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</si>
  <si>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</si>
  <si>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</si>
  <si>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</si>
  <si>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</si>
  <si>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</si>
  <si>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</si>
  <si>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</si>
  <si>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</si>
  <si>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</si>
  <si>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</si>
  <si>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</si>
  <si>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</si>
  <si>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</si>
  <si>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</si>
  <si>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</si>
  <si>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</si>
  <si>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</si>
  <si>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</si>
  <si>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</si>
  <si>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</si>
  <si>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</si>
  <si>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</si>
  <si>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</si>
  <si>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</si>
  <si>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</si>
  <si>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</si>
  <si>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</si>
  <si>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</si>
  <si>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</si>
  <si>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</si>
  <si>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</si>
  <si>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</si>
  <si>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</si>
  <si>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</si>
  <si>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</si>
  <si>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</si>
  <si>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</si>
  <si>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</si>
  <si>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</si>
  <si>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</si>
  <si>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</si>
  <si>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</si>
  <si>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</si>
  <si>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</si>
  <si>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</si>
  <si>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</si>
  <si>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</si>
  <si>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</si>
  <si>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</si>
  <si>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</si>
  <si>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</si>
  <si>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</si>
  <si>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</si>
  <si>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</si>
  <si>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</si>
  <si>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</si>
  <si>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</si>
  <si>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</si>
  <si>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</si>
  <si>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</si>
  <si>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</si>
  <si>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</si>
  <si>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</si>
  <si>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</si>
  <si>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</si>
  <si>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</si>
  <si>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</si>
  <si>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</si>
  <si>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</si>
  <si>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</si>
  <si>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</si>
  <si>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</si>
  <si>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</si>
  <si>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</si>
  <si>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</si>
  <si>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</si>
  <si>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</si>
  <si>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</si>
  <si>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</si>
  <si>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</si>
  <si>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</si>
  <si>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</si>
  <si>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</si>
  <si>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</si>
  <si>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</si>
  <si>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</si>
  <si>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</si>
  <si>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</si>
  <si>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</si>
  <si>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</si>
  <si>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</si>
  <si>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</si>
  <si>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</si>
  <si>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</si>
  <si>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</si>
  <si>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</si>
  <si>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</si>
  <si>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</si>
  <si>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</si>
  <si>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</si>
  <si>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</si>
  <si>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</si>
  <si>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</si>
  <si>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</si>
  <si>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</si>
  <si>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</si>
  <si>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</si>
  <si>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</si>
  <si>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</si>
  <si>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</si>
  <si>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</si>
  <si>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</si>
  <si>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</si>
  <si>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</si>
  <si>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</si>
  <si>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</si>
  <si>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</si>
  <si>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</si>
  <si>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</si>
  <si>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</si>
  <si>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</si>
  <si>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</si>
  <si>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</si>
  <si>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</si>
  <si>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</si>
  <si>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</si>
  <si>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</si>
  <si>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</si>
  <si>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</si>
  <si>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</si>
  <si>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</si>
  <si>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</si>
  <si>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</si>
  <si>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</si>
  <si>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</si>
  <si>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</si>
  <si>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</si>
  <si>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</si>
  <si>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</si>
  <si>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</si>
  <si>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</si>
  <si>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</si>
  <si>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</si>
  <si>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</si>
  <si>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</si>
  <si>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</si>
  <si>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</si>
  <si>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</si>
  <si>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</si>
  <si>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</si>
  <si>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</si>
  <si>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</si>
  <si>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</si>
  <si>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</si>
  <si>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</si>
  <si>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</si>
  <si>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</si>
  <si>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</si>
  <si>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</si>
  <si>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</si>
  <si>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</si>
  <si>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</si>
  <si>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</si>
  <si>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</si>
  <si>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</si>
  <si>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</si>
  <si>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</si>
  <si>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</si>
  <si>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</si>
  <si>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</si>
  <si>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</si>
  <si>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</si>
  <si>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</si>
  <si>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</si>
  <si>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</si>
  <si>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</si>
  <si>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</si>
  <si>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</si>
  <si>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</si>
  <si>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</si>
  <si>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</si>
  <si>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</si>
  <si>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</si>
  <si>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</si>
  <si>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</si>
  <si>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</si>
  <si>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</si>
  <si>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</si>
  <si>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</si>
  <si>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</si>
  <si>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</si>
  <si>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</si>
  <si>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</si>
  <si>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</si>
  <si>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</si>
  <si>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</si>
  <si>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</si>
  <si>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</si>
  <si>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</si>
  <si>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</si>
  <si>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</si>
  <si>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</si>
  <si>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</si>
  <si>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</si>
  <si>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</si>
  <si>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</si>
  <si>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</si>
  <si>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</si>
  <si>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</si>
  <si>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</si>
  <si>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</si>
  <si>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</si>
  <si>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</si>
  <si>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</si>
  <si>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</si>
  <si>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</si>
  <si>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</si>
  <si>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</si>
  <si>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</si>
  <si>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</si>
  <si>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</si>
  <si>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</si>
  <si>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</si>
  <si>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</si>
  <si>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</si>
  <si>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</si>
  <si>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</si>
  <si>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</si>
  <si>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</si>
  <si>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</si>
  <si>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</si>
  <si>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</si>
  <si>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</si>
  <si>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</si>
  <si>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</si>
  <si>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</si>
  <si>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</si>
  <si>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</si>
  <si>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</si>
  <si>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</si>
  <si>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</si>
  <si>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</si>
  <si>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</si>
  <si>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</si>
  <si>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</si>
  <si>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</si>
  <si>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</si>
  <si>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</si>
  <si>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</si>
  <si>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</si>
  <si>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</si>
  <si>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</si>
  <si>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</si>
  <si>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</si>
  <si>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</si>
  <si>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</si>
  <si>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</si>
  <si>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</si>
  <si>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</si>
  <si>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</si>
  <si>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</si>
  <si>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</si>
  <si>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</si>
  <si>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</si>
  <si>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</si>
  <si>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</si>
  <si>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</si>
  <si>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</si>
  <si>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</si>
  <si>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</si>
  <si>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</si>
  <si>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</si>
  <si>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</si>
  <si>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</si>
  <si>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</si>
  <si>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</si>
  <si>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</si>
  <si>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</si>
  <si>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</si>
  <si>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</si>
  <si>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</si>
  <si>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</si>
  <si>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</si>
  <si>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</si>
  <si>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</si>
  <si>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</si>
  <si>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</si>
  <si>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</si>
  <si>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</si>
  <si>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</si>
  <si>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</si>
  <si>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</si>
  <si>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</si>
  <si>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</si>
  <si>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</si>
  <si>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</si>
  <si>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</si>
  <si>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</si>
  <si>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</si>
  <si>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</si>
  <si>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</si>
  <si>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</si>
  <si>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</si>
  <si>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</si>
  <si>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</si>
  <si>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</si>
  <si>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</si>
  <si>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</si>
  <si>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</si>
  <si>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</si>
  <si>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</si>
  <si>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</si>
  <si>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</si>
  <si>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</si>
  <si>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</si>
  <si>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</si>
  <si>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</si>
  <si>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</si>
  <si>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</si>
  <si>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</si>
  <si>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</si>
  <si>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</si>
  <si>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</si>
  <si>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</si>
  <si>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</si>
  <si>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</si>
  <si>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</si>
  <si>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</si>
  <si>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</si>
  <si>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</si>
  <si>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</si>
  <si>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</si>
  <si>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</si>
  <si>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</si>
  <si>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</si>
  <si>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</si>
  <si>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</si>
  <si>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</si>
  <si>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</si>
  <si>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</si>
  <si>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</si>
  <si>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</si>
  <si>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</si>
  <si>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</si>
  <si>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</si>
  <si>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</si>
  <si>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</si>
  <si>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</si>
  <si>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</si>
  <si>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</si>
  <si>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</si>
  <si>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</si>
  <si>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</si>
  <si>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</si>
  <si>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</si>
  <si>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</si>
  <si>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</si>
  <si>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</si>
  <si>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</si>
  <si>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</si>
  <si>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</si>
  <si>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</si>
  <si>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</si>
  <si>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</si>
  <si>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</si>
  <si>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</si>
  <si>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</si>
  <si>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</si>
  <si>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</si>
  <si>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</si>
  <si>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</si>
  <si>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</si>
  <si>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</si>
  <si>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</si>
  <si>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</si>
  <si>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</si>
  <si>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</si>
  <si>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</si>
  <si>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</si>
  <si>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</si>
  <si>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</si>
  <si>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</si>
  <si>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</si>
  <si>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</si>
  <si>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</si>
  <si>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</si>
  <si>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</si>
  <si>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</si>
  <si>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</si>
  <si>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</si>
  <si>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</si>
  <si>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</si>
  <si>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</si>
  <si>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</si>
  <si>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</si>
  <si>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</si>
  <si>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</si>
  <si>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</si>
  <si>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</si>
  <si>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</si>
  <si>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</si>
  <si>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</si>
  <si>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</si>
  <si>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</si>
  <si>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</si>
  <si>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</si>
  <si>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</si>
  <si>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</si>
  <si>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</si>
  <si>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</si>
  <si>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</si>
  <si>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</si>
  <si>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</si>
  <si>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</si>
  <si>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</si>
  <si>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</si>
  <si>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</si>
  <si>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</si>
  <si>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</si>
  <si>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</si>
  <si>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</si>
  <si>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</si>
  <si>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</si>
  <si>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</si>
  <si>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</si>
  <si>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</si>
  <si>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</si>
  <si>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</si>
  <si>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</si>
  <si>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</si>
  <si>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</si>
  <si>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</si>
  <si>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</si>
  <si>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</si>
  <si>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</si>
  <si>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</si>
  <si>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</si>
  <si>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</si>
  <si>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</si>
  <si>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</si>
  <si>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</si>
  <si>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</si>
  <si>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</si>
  <si>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</si>
  <si>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</si>
  <si>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</si>
  <si>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</si>
  <si>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</si>
  <si>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</si>
  <si>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</si>
  <si>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</si>
  <si>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</si>
  <si>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</si>
  <si>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</si>
  <si>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</si>
  <si>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</si>
  <si>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</si>
  <si>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</si>
  <si>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</si>
  <si>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</si>
  <si>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</si>
  <si>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</si>
  <si>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</si>
  <si>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</si>
  <si>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</si>
  <si>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</si>
  <si>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</si>
  <si>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</si>
  <si>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</si>
  <si>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</si>
  <si>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</si>
  <si>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</si>
  <si>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</si>
  <si>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</si>
  <si>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</si>
  <si>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</si>
  <si>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</si>
  <si>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</si>
  <si>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</si>
  <si>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</si>
  <si>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</si>
  <si>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</si>
  <si>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</si>
  <si>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</si>
  <si>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</si>
  <si>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</si>
  <si>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</si>
  <si>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</si>
  <si>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</si>
  <si>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</si>
  <si>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</si>
  <si>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</si>
  <si>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</si>
  <si>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</si>
  <si>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</si>
  <si>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</si>
  <si>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</si>
  <si>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</si>
  <si>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</si>
  <si>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</si>
  <si>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</si>
  <si>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</si>
  <si>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</si>
  <si>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</si>
  <si>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</si>
  <si>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</si>
  <si>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</si>
  <si>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</si>
  <si>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</si>
  <si>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</si>
  <si>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</si>
  <si>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</si>
  <si>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</si>
  <si>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</si>
  <si>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</si>
  <si>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</si>
  <si>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</si>
  <si>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</si>
  <si>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</si>
  <si>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</si>
  <si>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</si>
  <si>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</si>
  <si>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</si>
  <si>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</si>
  <si>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</si>
  <si>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</si>
  <si>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</si>
  <si>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</si>
  <si>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</si>
  <si>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</si>
  <si>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</si>
  <si>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</si>
  <si>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</si>
  <si>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</si>
  <si>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</si>
  <si>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</si>
  <si>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</si>
  <si>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</si>
  <si>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</si>
  <si>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</si>
  <si>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</si>
  <si>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</si>
  <si>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</si>
  <si>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</si>
  <si>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</si>
  <si>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</si>
  <si>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</si>
  <si>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</si>
  <si>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</si>
  <si>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</si>
  <si>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</si>
  <si>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</si>
  <si>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</si>
  <si>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</si>
  <si>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</si>
  <si>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</si>
  <si>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</si>
  <si>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</si>
  <si>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</si>
  <si>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</si>
  <si>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</si>
  <si>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</si>
  <si>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</si>
  <si>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</si>
  <si>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</si>
  <si>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</si>
  <si>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</si>
  <si>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</si>
  <si>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</si>
  <si>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</si>
  <si>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</si>
  <si>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</si>
  <si>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</si>
  <si>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</si>
  <si>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</si>
  <si>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</si>
  <si>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</si>
  <si>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</si>
  <si>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</si>
  <si>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</si>
  <si>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</si>
  <si>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</si>
  <si>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</si>
  <si>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</si>
  <si>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</si>
  <si>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</si>
  <si>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</si>
  <si>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</si>
  <si>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</si>
  <si>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</si>
  <si>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</si>
  <si>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</si>
  <si>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</si>
  <si>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</si>
  <si>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</si>
  <si>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</si>
  <si>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</si>
  <si>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</si>
  <si>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</si>
  <si>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</si>
  <si>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</si>
  <si>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</si>
  <si>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</si>
  <si>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</si>
  <si>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</si>
  <si>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</si>
  <si>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</si>
  <si>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</si>
  <si>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</si>
  <si>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</si>
  <si>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</si>
  <si>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</si>
  <si>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</si>
  <si>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</si>
  <si>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</si>
  <si>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</si>
  <si>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</si>
  <si>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</si>
  <si>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</si>
  <si>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</si>
  <si>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</si>
  <si>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</si>
  <si>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</si>
  <si>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</si>
  <si>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</si>
  <si>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</si>
  <si>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</si>
  <si>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</si>
  <si>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</si>
  <si>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</si>
  <si>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</si>
  <si>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</si>
  <si>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</si>
  <si>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</si>
  <si>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</si>
  <si>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</si>
  <si>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</si>
  <si>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</si>
  <si>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</si>
  <si>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</si>
  <si>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</si>
  <si>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</si>
  <si>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</si>
  <si>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</si>
  <si>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</si>
  <si>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</si>
  <si>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</si>
  <si>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</si>
  <si>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</si>
  <si>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</si>
  <si>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</si>
  <si>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</si>
  <si>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</si>
  <si>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</si>
  <si>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</si>
  <si>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</si>
  <si>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</si>
  <si>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</si>
  <si>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</si>
  <si>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</si>
  <si>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</si>
  <si>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</si>
  <si>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</si>
  <si>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</si>
  <si>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</si>
  <si>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</si>
  <si>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</si>
  <si>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</si>
  <si>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</si>
  <si>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</si>
  <si>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</si>
  <si>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</si>
  <si>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</si>
  <si>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</si>
  <si>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</si>
  <si>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</si>
  <si>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</si>
  <si>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</si>
  <si>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</si>
  <si>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</si>
  <si>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</si>
  <si>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</si>
  <si>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</si>
  <si>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</si>
  <si>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</si>
  <si>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</si>
  <si>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</si>
  <si>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</si>
  <si>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</si>
  <si>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</si>
  <si>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</si>
  <si>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</si>
  <si>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</si>
  <si>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</si>
  <si>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</si>
  <si>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</si>
  <si>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</si>
  <si>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</si>
  <si>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</si>
  <si>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</si>
  <si>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</si>
  <si>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</si>
  <si>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</si>
  <si>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</si>
  <si>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</si>
  <si>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</si>
  <si>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</si>
  <si>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</si>
  <si>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</si>
  <si>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</si>
  <si>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</si>
  <si>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</si>
  <si>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</si>
  <si>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</si>
  <si>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</si>
  <si>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</si>
  <si>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</si>
  <si>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</si>
  <si>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</si>
  <si>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</si>
  <si>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</si>
  <si>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</si>
  <si>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</si>
  <si>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</si>
  <si>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</si>
  <si>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</si>
  <si>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</si>
  <si>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</si>
  <si>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</si>
  <si>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</si>
  <si>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</si>
  <si>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</si>
  <si>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</si>
  <si>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</si>
  <si>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</si>
  <si>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</si>
  <si>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</si>
  <si>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</si>
  <si>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</si>
  <si>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</si>
  <si>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</si>
  <si>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</si>
  <si>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</si>
  <si>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</si>
  <si>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</si>
  <si>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</si>
  <si>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</si>
  <si>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</si>
  <si>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</si>
  <si>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</si>
  <si>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</si>
  <si>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</si>
  <si>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</si>
  <si>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</si>
  <si>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</si>
  <si>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</si>
  <si>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</si>
  <si>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</si>
  <si>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</si>
  <si>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</si>
  <si>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</si>
  <si>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</si>
  <si>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</si>
  <si>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</si>
  <si>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</si>
  <si>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</si>
  <si>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</si>
  <si>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</si>
  <si>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</si>
  <si>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</si>
  <si>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</si>
  <si>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</si>
  <si>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</si>
  <si>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</si>
  <si>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</si>
  <si>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</si>
  <si>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</si>
  <si>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</si>
  <si>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</si>
  <si>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</si>
  <si>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</si>
  <si>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</si>
  <si>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</si>
  <si>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</si>
  <si>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</si>
  <si>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</si>
  <si>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</si>
  <si>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</si>
  <si>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</si>
  <si>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</si>
  <si>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</si>
  <si>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</si>
  <si>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</si>
  <si>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</si>
  <si>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</si>
  <si>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</si>
  <si>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</si>
  <si>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</si>
  <si>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</si>
  <si>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</si>
  <si>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</si>
  <si>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</si>
  <si>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</si>
  <si>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</si>
  <si>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</si>
  <si>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</si>
  <si>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</si>
  <si>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</si>
  <si>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</si>
  <si>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</si>
  <si>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</si>
  <si>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</si>
  <si>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</si>
  <si>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</si>
  <si>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</si>
  <si>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</si>
  <si>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</si>
  <si>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</si>
  <si>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</si>
  <si>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</si>
  <si>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</si>
  <si>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</si>
  <si>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</si>
  <si>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</si>
  <si>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</si>
  <si>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</si>
  <si>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</si>
  <si>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</si>
  <si>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</si>
  <si>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</si>
  <si>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</si>
  <si>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</si>
  <si>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</si>
  <si>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</si>
  <si>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</si>
  <si>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</si>
  <si>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</si>
  <si>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</si>
  <si>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</si>
  <si>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</si>
  <si>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</si>
  <si>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</si>
  <si>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</si>
  <si>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</si>
  <si>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</si>
  <si>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</si>
  <si>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</si>
  <si>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</si>
  <si>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</si>
  <si>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</si>
  <si>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</si>
  <si>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</si>
  <si>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</si>
  <si>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</si>
  <si>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</si>
  <si>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</si>
  <si>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</si>
  <si>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</si>
  <si>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</si>
  <si>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</si>
  <si>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</si>
  <si>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</si>
  <si>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</si>
  <si>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</si>
  <si>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</si>
  <si>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</si>
  <si>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</si>
  <si>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</si>
  <si>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</si>
  <si>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</si>
  <si>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</si>
  <si>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</si>
  <si>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</si>
  <si>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</si>
  <si>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</si>
  <si>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</si>
  <si>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</si>
  <si>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</si>
  <si>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</si>
  <si>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</si>
  <si>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</si>
  <si>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</si>
  <si>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</si>
  <si>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</si>
  <si>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</si>
  <si>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</si>
  <si>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</si>
  <si>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</si>
  <si>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</si>
  <si>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</si>
  <si>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</si>
  <si>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</si>
  <si>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</si>
  <si>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</si>
  <si>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</si>
  <si>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</si>
  <si>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</si>
  <si>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</si>
  <si>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</si>
  <si>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</si>
  <si>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</si>
  <si>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</si>
  <si>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</si>
  <si>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</si>
  <si>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</si>
  <si>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</si>
  <si>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</si>
  <si>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</si>
  <si>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</si>
  <si>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</si>
  <si>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</si>
  <si>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</si>
  <si>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</si>
  <si>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</si>
  <si>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</si>
  <si>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</si>
  <si>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</si>
  <si>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</si>
  <si>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</si>
  <si>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</si>
  <si>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</si>
  <si>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</si>
  <si>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</si>
  <si>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</si>
  <si>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</si>
  <si>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</si>
  <si>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</si>
  <si>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</si>
  <si>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</si>
  <si>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</si>
  <si>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</si>
  <si>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</si>
  <si>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</si>
  <si>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</si>
  <si>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</si>
  <si>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</si>
  <si>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</si>
  <si>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</si>
  <si>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</si>
  <si>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</si>
  <si>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</si>
  <si>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</si>
  <si>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</si>
  <si>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</si>
  <si>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</si>
  <si>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</si>
  <si>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</si>
  <si>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</si>
  <si>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</si>
  <si>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</si>
  <si>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</si>
  <si>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</si>
  <si>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</si>
  <si>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</si>
  <si>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</si>
  <si>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</si>
  <si>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</si>
  <si>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</si>
  <si>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</si>
  <si>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</si>
  <si>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</si>
  <si>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</si>
  <si>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</si>
  <si>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</si>
  <si>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</si>
  <si>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</si>
  <si>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</si>
  <si>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</si>
  <si>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</si>
  <si>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</si>
  <si>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</si>
  <si>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</si>
  <si>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</si>
  <si>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</si>
  <si>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</si>
  <si>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</si>
  <si>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</si>
  <si>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</si>
  <si>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</si>
  <si>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</si>
  <si>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</si>
  <si>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</si>
  <si>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</si>
  <si>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</si>
  <si>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</si>
  <si>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</si>
  <si>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</si>
  <si>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</si>
  <si>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</si>
  <si>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</si>
  <si>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</si>
  <si>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</si>
  <si>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</si>
  <si>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</si>
  <si>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</si>
  <si>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</si>
  <si>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</si>
  <si>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</si>
  <si>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</si>
  <si>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</si>
  <si>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</si>
  <si>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</si>
  <si>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</si>
  <si>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</si>
  <si>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</si>
  <si>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</si>
  <si>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</si>
  <si>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</si>
  <si>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</si>
  <si>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</si>
  <si>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</si>
  <si>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</si>
  <si>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</si>
  <si>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</si>
  <si>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</si>
  <si>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</si>
  <si>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</si>
  <si>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</si>
  <si>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</si>
  <si>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</si>
  <si>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</si>
  <si>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</si>
  <si>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</si>
  <si>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</si>
  <si>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</si>
  <si>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</si>
  <si>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</si>
  <si>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</si>
  <si>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</si>
  <si>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</si>
  <si>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</si>
  <si>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</si>
  <si>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</si>
  <si>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</si>
  <si>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</si>
  <si>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</si>
  <si>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</si>
  <si>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</si>
  <si>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</si>
  <si>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</si>
  <si>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</si>
  <si>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</si>
  <si>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</si>
  <si>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</si>
  <si>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</si>
  <si>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</si>
  <si>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</si>
  <si>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</si>
  <si>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</si>
  <si>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</si>
  <si>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</si>
  <si>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</si>
  <si>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</si>
  <si>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</si>
  <si>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</si>
  <si>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</si>
  <si>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</si>
  <si>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</si>
  <si>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</si>
  <si>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</si>
  <si>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</si>
  <si>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</si>
  <si>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</si>
  <si>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</si>
  <si>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</si>
  <si>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</si>
  <si>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</si>
  <si>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</si>
  <si>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</si>
  <si>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</si>
  <si>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</si>
  <si>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</si>
  <si>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</si>
  <si>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</si>
  <si>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</si>
  <si>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</si>
  <si>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</si>
  <si>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</si>
  <si>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</si>
  <si>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</si>
  <si>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</si>
  <si>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</si>
  <si>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</si>
  <si>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</si>
  <si>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</si>
  <si>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</si>
  <si>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</si>
  <si>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</si>
  <si>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</si>
  <si>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</si>
  <si>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</si>
  <si>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</si>
  <si>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</si>
  <si>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</si>
  <si>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</si>
  <si>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</si>
  <si>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</si>
  <si>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</si>
  <si>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</si>
  <si>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</si>
  <si>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</si>
  <si>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</si>
  <si>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</si>
  <si>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</si>
  <si>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</si>
  <si>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</si>
  <si>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</si>
  <si>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</si>
  <si>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</si>
  <si>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</si>
  <si>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</si>
  <si>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</si>
  <si>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</si>
  <si>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</si>
  <si>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</si>
  <si>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</si>
  <si>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</si>
  <si>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</si>
  <si>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</si>
  <si>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</si>
  <si>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</si>
  <si>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</si>
  <si>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</si>
  <si>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</si>
  <si>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</si>
  <si>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</si>
  <si>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</si>
  <si>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</si>
  <si>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</si>
  <si>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</si>
  <si>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</si>
  <si>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</si>
  <si>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</si>
  <si>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</si>
  <si>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</si>
  <si>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</si>
  <si>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</si>
  <si>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</si>
  <si>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</si>
  <si>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</si>
  <si>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</si>
  <si>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</si>
  <si>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</si>
  <si>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</si>
  <si>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</si>
  <si>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</si>
  <si>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</si>
  <si>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</si>
  <si>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</si>
  <si>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</si>
  <si>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</si>
  <si>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</si>
  <si>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</si>
  <si>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</si>
  <si>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</si>
  <si>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</si>
  <si>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</si>
  <si>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</si>
  <si>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</si>
  <si>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</si>
  <si>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</si>
  <si>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</si>
  <si>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</si>
  <si>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</si>
  <si>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</si>
  <si>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</si>
  <si>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</si>
  <si>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</si>
  <si>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</si>
  <si>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</si>
  <si>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</si>
  <si>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</si>
  <si>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</si>
  <si>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</si>
  <si>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</si>
  <si>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</si>
  <si>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</si>
  <si>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</si>
  <si>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</si>
  <si>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</si>
  <si>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</si>
  <si>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</si>
  <si>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</si>
  <si>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</si>
  <si>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</si>
  <si>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</si>
  <si>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</si>
  <si>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</si>
  <si>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</si>
  <si>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</si>
  <si>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</si>
  <si>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</si>
  <si>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</si>
  <si>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</si>
  <si>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</si>
  <si>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</si>
  <si>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</si>
  <si>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</si>
  <si>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</si>
  <si>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</si>
  <si>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</si>
  <si>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</si>
  <si>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</si>
  <si>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</si>
  <si>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</si>
  <si>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</si>
  <si>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</si>
  <si>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</si>
  <si>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</si>
  <si>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</si>
  <si>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</si>
  <si>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</si>
  <si>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</si>
  <si>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</si>
  <si>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</si>
  <si>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</si>
  <si>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</si>
  <si>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</si>
  <si>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</si>
  <si>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</si>
  <si>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</si>
  <si>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</si>
  <si>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</si>
  <si>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</si>
  <si>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</si>
  <si>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</si>
  <si>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</si>
  <si>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</si>
  <si>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</si>
  <si>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</si>
  <si>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</si>
  <si>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</si>
  <si>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</si>
  <si>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</si>
  <si>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</si>
  <si>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</si>
  <si>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</si>
  <si>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</si>
  <si>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</si>
  <si>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</si>
  <si>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</si>
  <si>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</si>
  <si>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</si>
  <si>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</si>
  <si>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</si>
  <si>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</si>
  <si>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</si>
  <si>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</si>
  <si>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</si>
  <si>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</si>
  <si>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</si>
  <si>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</si>
  <si>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</si>
  <si>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</si>
  <si>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</si>
  <si>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</si>
  <si>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</si>
  <si>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</si>
  <si>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</si>
  <si>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</si>
  <si>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</si>
  <si>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</si>
  <si>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</si>
  <si>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</si>
  <si>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</si>
  <si>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</si>
  <si>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</si>
  <si>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</si>
  <si>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</si>
  <si>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</si>
  <si>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</si>
  <si>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</si>
  <si>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</si>
  <si>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</si>
  <si>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</si>
  <si>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</si>
  <si>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</si>
  <si>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</si>
  <si>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</si>
  <si>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</si>
  <si>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</si>
  <si>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</si>
  <si>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</si>
  <si>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</si>
  <si>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</si>
  <si>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</si>
  <si>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</si>
  <si>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</si>
  <si>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</si>
  <si>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</si>
  <si>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</si>
  <si>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</si>
  <si>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</si>
  <si>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</si>
  <si>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</si>
  <si>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</si>
  <si>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</si>
  <si>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</si>
  <si>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</si>
  <si>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</si>
  <si>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</si>
  <si>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</si>
  <si>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</si>
  <si>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</si>
  <si>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</si>
  <si>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</si>
  <si>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</si>
  <si>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</si>
  <si>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</si>
  <si>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</si>
  <si>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</si>
  <si>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</si>
  <si>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</si>
  <si>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</si>
  <si>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</si>
  <si>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</si>
  <si>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</si>
  <si>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</si>
  <si>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</si>
  <si>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</si>
  <si>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</si>
  <si>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</si>
  <si>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</si>
  <si>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</si>
  <si>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</si>
  <si>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</si>
  <si>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</si>
  <si>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</si>
  <si>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</si>
  <si>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</si>
  <si>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</si>
  <si>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</si>
  <si>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</si>
  <si>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</si>
  <si>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</si>
  <si>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</si>
  <si>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</si>
  <si>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</si>
  <si>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</si>
  <si>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</si>
  <si>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</si>
  <si>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</si>
  <si>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</si>
  <si>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</si>
  <si>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</si>
  <si>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</si>
  <si>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</si>
  <si>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</si>
  <si>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</si>
  <si>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</si>
  <si>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</si>
  <si>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</si>
  <si>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</si>
  <si>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</si>
  <si>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</si>
  <si>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</si>
  <si>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</si>
  <si>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</si>
  <si>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</si>
  <si>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</si>
  <si>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</si>
  <si>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</si>
  <si>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</si>
  <si>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</si>
  <si>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</si>
  <si>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</si>
  <si>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</si>
  <si>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</si>
  <si>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</si>
  <si>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</si>
  <si>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</si>
  <si>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</si>
  <si>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</si>
  <si>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</si>
  <si>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</si>
  <si>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</si>
  <si>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</si>
  <si>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</si>
  <si>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</si>
  <si>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</si>
  <si>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</si>
  <si>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</si>
  <si>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</si>
  <si>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</si>
  <si>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</si>
  <si>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</si>
  <si>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</si>
  <si>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</si>
  <si>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</si>
  <si>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</si>
  <si>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</si>
  <si>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</si>
  <si>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</si>
  <si>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</si>
  <si>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</si>
  <si>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</si>
  <si>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</si>
  <si>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</si>
  <si>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</si>
  <si>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</si>
  <si>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</si>
  <si>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</si>
  <si>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</si>
  <si>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</si>
  <si>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</si>
  <si>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</si>
  <si>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</si>
  <si>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</si>
  <si>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</si>
  <si>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</si>
  <si>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</si>
  <si>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</si>
  <si>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</si>
  <si>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</si>
  <si>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</si>
  <si>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</si>
  <si>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</si>
  <si>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</si>
  <si>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</si>
  <si>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</si>
  <si>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</si>
  <si>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</si>
  <si>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</si>
  <si>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</si>
  <si>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</si>
  <si>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</si>
  <si>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</si>
  <si>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</si>
  <si>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</si>
  <si>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</si>
  <si>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</si>
  <si>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</si>
  <si>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</si>
  <si>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</si>
  <si>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</si>
  <si>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</si>
  <si>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</si>
  <si>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</si>
  <si>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</si>
  <si>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</si>
  <si>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</si>
  <si>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</si>
  <si>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</si>
  <si>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</si>
  <si>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</si>
  <si>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</si>
  <si>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</si>
  <si>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</si>
  <si>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</si>
  <si>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</si>
  <si>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</si>
  <si>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</si>
  <si>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</si>
  <si>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</si>
  <si>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</si>
  <si>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</si>
  <si>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</si>
  <si>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</si>
  <si>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</si>
  <si>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</si>
  <si>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</si>
  <si>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</si>
  <si>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</si>
  <si>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</si>
  <si>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</si>
  <si>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</si>
  <si>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</si>
  <si>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</si>
  <si>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</si>
  <si>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</si>
  <si>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</si>
  <si>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</si>
  <si>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</si>
  <si>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</si>
  <si>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</si>
  <si>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</si>
  <si>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</si>
  <si>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</si>
  <si>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</si>
  <si>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</si>
  <si>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</si>
  <si>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</si>
  <si>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</si>
  <si>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</si>
  <si>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</si>
  <si>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</si>
  <si>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</si>
  <si>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</si>
  <si>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</si>
  <si>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</si>
  <si>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</si>
  <si>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</si>
  <si>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</si>
  <si>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</si>
  <si>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</si>
  <si>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</si>
  <si>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</si>
  <si>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</si>
  <si>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</si>
  <si>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</si>
  <si>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</si>
  <si>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</si>
  <si>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</si>
  <si>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</si>
  <si>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</si>
  <si>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</si>
  <si>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</si>
  <si>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</si>
  <si>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</si>
  <si>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</si>
  <si>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</si>
  <si>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</si>
  <si>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</si>
  <si>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</si>
  <si>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</si>
  <si>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</si>
  <si>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</si>
  <si>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</si>
  <si>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</si>
  <si>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</si>
  <si>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</si>
  <si>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</si>
  <si>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</si>
  <si>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</si>
  <si>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</si>
  <si>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</si>
  <si>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</si>
  <si>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</si>
  <si>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</si>
  <si>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</si>
  <si>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</si>
  <si>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</si>
  <si>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</si>
  <si>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</si>
  <si>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</si>
  <si>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</si>
  <si>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</si>
  <si>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</si>
  <si>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</si>
  <si>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</si>
  <si>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</si>
  <si>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</si>
  <si>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</si>
  <si>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</si>
  <si>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</si>
  <si>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</si>
  <si>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</si>
  <si>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</si>
  <si>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</si>
  <si>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</si>
  <si>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</si>
  <si>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</si>
  <si>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</si>
  <si>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</si>
  <si>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</si>
  <si>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</si>
  <si>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</si>
  <si>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</si>
  <si>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</si>
  <si>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</si>
  <si>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</si>
  <si>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</si>
  <si>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</si>
  <si>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</si>
  <si>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</si>
  <si>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</si>
  <si>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</si>
  <si>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</si>
  <si>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</si>
  <si>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</si>
  <si>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</si>
  <si>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</si>
  <si>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</si>
  <si>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</si>
  <si>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</si>
  <si>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</si>
  <si>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</si>
  <si>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</si>
  <si>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</si>
  <si>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</si>
  <si>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</si>
  <si>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</si>
  <si>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</si>
  <si>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</si>
  <si>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</si>
  <si>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</si>
  <si>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</si>
  <si>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</si>
  <si>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</si>
  <si>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</si>
  <si>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</si>
  <si>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</si>
  <si>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</si>
  <si>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</si>
  <si>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</si>
  <si>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</si>
  <si>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</si>
  <si>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</si>
  <si>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</si>
  <si>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</si>
  <si>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</si>
  <si>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</si>
  <si>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</si>
  <si>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</si>
  <si>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</si>
  <si>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</si>
  <si>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</si>
  <si>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</si>
  <si>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</si>
  <si>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</si>
  <si>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</si>
  <si>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</si>
  <si>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</si>
  <si>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</si>
  <si>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</si>
  <si>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</si>
  <si>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</si>
  <si>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</si>
  <si>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</si>
  <si>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</si>
  <si>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</si>
  <si>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</si>
  <si>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</si>
  <si>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</si>
  <si>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</si>
  <si>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</si>
  <si>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</si>
  <si>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</si>
  <si>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</si>
  <si>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</si>
  <si>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</si>
  <si>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</si>
  <si>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</si>
  <si>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</si>
  <si>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</si>
  <si>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</si>
  <si>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</si>
  <si>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</si>
  <si>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</si>
  <si>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</si>
  <si>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</si>
  <si>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</si>
  <si>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</si>
  <si>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</si>
  <si>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</si>
  <si>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</si>
  <si>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</si>
  <si>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</si>
  <si>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</si>
  <si>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</si>
  <si>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</si>
  <si>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</si>
  <si>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</si>
  <si>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</si>
  <si>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</si>
  <si>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</si>
  <si>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</si>
  <si>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</si>
  <si>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</si>
  <si>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</si>
  <si>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</si>
  <si>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</si>
  <si>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</si>
  <si>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</si>
  <si>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</si>
  <si>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</si>
  <si>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</si>
  <si>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</si>
  <si>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</si>
  <si>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</si>
  <si>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</si>
  <si>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</si>
  <si>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</si>
  <si>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</si>
  <si>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</si>
  <si>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</si>
  <si>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</si>
  <si>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</si>
  <si>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</si>
  <si>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</si>
  <si>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</si>
  <si>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</si>
  <si>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</si>
  <si>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</si>
  <si>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</si>
  <si>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</si>
  <si>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</si>
  <si>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</si>
  <si>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</si>
  <si>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</si>
  <si>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</si>
  <si>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</si>
  <si>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</si>
  <si>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</si>
  <si>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</si>
  <si>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</si>
  <si>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</si>
  <si>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</si>
  <si>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</si>
  <si>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</si>
  <si>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</si>
  <si>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</si>
  <si>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</si>
  <si>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</si>
  <si>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</si>
  <si>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</si>
  <si>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</si>
  <si>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</si>
  <si>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</si>
  <si>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</si>
  <si>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</si>
  <si>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</si>
  <si>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</si>
  <si>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</si>
  <si>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</si>
  <si>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</si>
  <si>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</si>
  <si>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</si>
  <si>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</si>
  <si>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</si>
  <si>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</si>
  <si>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</si>
  <si>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</si>
  <si>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</si>
  <si>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</si>
  <si>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</si>
  <si>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</si>
  <si>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</si>
  <si>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</si>
  <si>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</si>
  <si>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</si>
  <si>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</si>
  <si>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</si>
  <si>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</si>
  <si>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</si>
  <si>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</si>
  <si>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</si>
  <si>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</si>
  <si>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</si>
  <si>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</si>
  <si>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</si>
  <si>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</si>
  <si>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</si>
  <si>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</si>
  <si>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</si>
  <si>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</si>
  <si>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</si>
  <si>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</si>
  <si>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</si>
  <si>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</si>
  <si>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</si>
  <si>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</si>
  <si>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</si>
  <si>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</si>
  <si>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</si>
  <si>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</si>
  <si>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</si>
  <si>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</si>
  <si>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</si>
  <si>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</si>
  <si>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</si>
  <si>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</si>
  <si>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</si>
  <si>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</si>
  <si>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</si>
  <si>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</si>
  <si>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</si>
  <si>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</si>
  <si>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</si>
  <si>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</si>
  <si>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</si>
  <si>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</si>
  <si>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</si>
  <si>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</si>
  <si>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</si>
  <si>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</si>
  <si>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</si>
  <si>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</si>
  <si>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</si>
  <si>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</si>
  <si>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</si>
  <si>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</si>
  <si>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</si>
  <si>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</si>
  <si>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</si>
  <si>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</si>
  <si>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</si>
  <si>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</si>
  <si>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</si>
  <si>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</si>
  <si>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</si>
  <si>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</si>
  <si>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</si>
  <si>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</si>
  <si>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</si>
  <si>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</si>
  <si>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</si>
  <si>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</si>
  <si>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</si>
  <si>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</si>
  <si>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</si>
  <si>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</si>
  <si>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</si>
  <si>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</si>
  <si>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</si>
  <si>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</si>
  <si>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</si>
  <si>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</si>
  <si>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</si>
  <si>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</si>
  <si>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</si>
  <si>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</si>
  <si>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</si>
  <si>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</si>
  <si>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</si>
  <si>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</si>
  <si>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</si>
  <si>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</si>
  <si>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</si>
  <si>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</si>
  <si>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</si>
  <si>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</si>
  <si>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</si>
  <si>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</si>
  <si>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</si>
  <si>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</si>
  <si>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</si>
  <si>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</si>
  <si>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</si>
  <si>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</si>
  <si>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</si>
  <si>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</si>
  <si>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</si>
  <si>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</si>
  <si>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</si>
  <si>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</si>
  <si>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</si>
  <si>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</si>
  <si>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</si>
  <si>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</si>
  <si>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</si>
  <si>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</si>
  <si>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</si>
  <si>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</si>
  <si>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</si>
  <si>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</si>
  <si>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</si>
  <si>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</si>
  <si>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</si>
  <si>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</si>
  <si>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</si>
  <si>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</si>
  <si>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</si>
  <si>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</si>
  <si>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</si>
  <si>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</si>
  <si>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</si>
  <si>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</si>
  <si>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</si>
  <si>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</si>
  <si>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</si>
  <si>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</si>
  <si>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</si>
  <si>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</si>
  <si>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</si>
  <si>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</si>
  <si>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</si>
  <si>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</si>
  <si>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</si>
  <si>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</si>
  <si>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</si>
  <si>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</si>
  <si>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</si>
  <si>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</si>
  <si>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</si>
  <si>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</si>
  <si>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</si>
  <si>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</si>
  <si>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</si>
  <si>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</si>
  <si>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</si>
  <si>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</si>
  <si>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</si>
  <si>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</si>
  <si>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</si>
  <si>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</si>
  <si>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</si>
  <si>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</si>
  <si>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</si>
  <si>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</si>
  <si>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</si>
  <si>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</si>
  <si>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</si>
  <si>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</si>
  <si>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</si>
  <si>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</si>
  <si>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</si>
  <si>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</si>
  <si>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</si>
  <si>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</si>
  <si>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</si>
  <si>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</si>
  <si>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</si>
  <si>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</si>
  <si>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</si>
  <si>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</si>
  <si>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</si>
  <si>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</si>
  <si>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</si>
  <si>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</si>
  <si>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</si>
  <si>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</si>
  <si>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</si>
  <si>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</si>
  <si>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</si>
  <si>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</si>
  <si>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</si>
  <si>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</si>
  <si>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</si>
  <si>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</si>
  <si>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</si>
  <si>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</si>
  <si>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</si>
  <si>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</si>
  <si>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</si>
  <si>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</si>
  <si>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</si>
  <si>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</si>
  <si>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</si>
  <si>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</si>
  <si>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</si>
  <si>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</si>
  <si>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</si>
  <si>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</si>
  <si>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</si>
  <si>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</si>
  <si>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</si>
  <si>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</si>
  <si>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</si>
  <si>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</si>
  <si>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</si>
  <si>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</si>
  <si>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</si>
  <si>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</si>
  <si>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</si>
  <si>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</si>
  <si>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</si>
  <si>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</si>
  <si>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</si>
  <si>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</si>
  <si>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</si>
  <si>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</si>
  <si>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</si>
  <si>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</si>
  <si>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</si>
  <si>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</si>
  <si>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</si>
  <si>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</si>
  <si>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</si>
  <si>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</si>
  <si>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</si>
  <si>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</si>
  <si>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</si>
  <si>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</si>
  <si>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</si>
  <si>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</si>
  <si>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</si>
  <si>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</si>
  <si>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</si>
  <si>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</si>
  <si>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</si>
  <si>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</si>
  <si>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</si>
  <si>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</si>
  <si>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</si>
  <si>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</si>
  <si>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</si>
  <si>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</si>
  <si>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</si>
  <si>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</si>
  <si>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</si>
  <si>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</si>
  <si>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</si>
  <si>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</si>
  <si>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</si>
  <si>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</si>
  <si>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</si>
  <si>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</si>
  <si>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</si>
  <si>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</si>
  <si>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</si>
  <si>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</si>
  <si>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</si>
  <si>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</si>
  <si>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</si>
  <si>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</si>
  <si>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</si>
  <si>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</si>
  <si>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</si>
  <si>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</si>
  <si>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</si>
  <si>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</si>
  <si>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</si>
  <si>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</si>
  <si>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</si>
  <si>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</si>
  <si>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</si>
  <si>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</si>
  <si>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</si>
  <si>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</si>
  <si>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</si>
  <si>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</si>
  <si>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</si>
  <si>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</si>
  <si>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</si>
  <si>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</si>
  <si>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</si>
  <si>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</si>
  <si>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</si>
  <si>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</si>
  <si>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</si>
  <si>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</si>
  <si>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</si>
  <si>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</si>
  <si>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</si>
  <si>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</si>
  <si>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</si>
  <si>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</si>
  <si>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</si>
  <si>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</si>
  <si>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</si>
  <si>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</si>
  <si>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</si>
  <si>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</si>
  <si>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</si>
  <si>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</si>
  <si>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</si>
  <si>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</si>
  <si>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</si>
  <si>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</si>
  <si>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</si>
  <si>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</si>
  <si>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</si>
  <si>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</si>
  <si>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</si>
  <si>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</si>
  <si>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</si>
  <si>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</si>
  <si>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</si>
  <si>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</si>
  <si>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</si>
  <si>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</si>
  <si>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</si>
  <si>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</si>
  <si>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</si>
  <si>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</si>
  <si>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</si>
  <si>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</si>
  <si>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</si>
  <si>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</si>
  <si>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</si>
  <si>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</si>
  <si>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</si>
  <si>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</si>
  <si>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</si>
  <si>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</si>
  <si>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</si>
  <si>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</si>
  <si>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</si>
  <si>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</si>
  <si>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</si>
  <si>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</si>
  <si>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</si>
  <si>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</si>
  <si>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</si>
  <si>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</si>
  <si>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</si>
  <si>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</si>
  <si>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</si>
  <si>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</si>
  <si>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</si>
  <si>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</si>
  <si>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</si>
  <si>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</si>
  <si>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</si>
  <si>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</si>
  <si>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</si>
  <si>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</si>
  <si>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</si>
  <si>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</si>
  <si>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</si>
  <si>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</si>
  <si>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</si>
  <si>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</si>
  <si>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</si>
  <si>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</si>
  <si>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</si>
  <si>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</si>
  <si>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</si>
  <si>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</si>
  <si>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</si>
  <si>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</si>
  <si>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</si>
  <si>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</si>
  <si>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</si>
  <si>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</si>
  <si>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</si>
  <si>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</si>
  <si>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</si>
  <si>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</si>
  <si>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</si>
  <si>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</si>
  <si>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</si>
  <si>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</si>
  <si>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</si>
  <si>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</si>
  <si>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</si>
  <si>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</si>
  <si>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</si>
  <si>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</si>
  <si>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</si>
  <si>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</si>
  <si>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</si>
  <si>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</si>
  <si>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</si>
  <si>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</si>
  <si>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</si>
  <si>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</si>
  <si>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</si>
  <si>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</si>
  <si>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</si>
  <si>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</si>
  <si>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</si>
  <si>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</si>
  <si>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</si>
  <si>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</si>
  <si>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</si>
  <si>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</si>
  <si>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</si>
  <si>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</si>
  <si>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</si>
  <si>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</si>
  <si>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</si>
  <si>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</si>
  <si>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</si>
  <si>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</si>
  <si>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</si>
  <si>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</si>
  <si>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</si>
  <si>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</si>
  <si>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</si>
  <si>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</si>
  <si>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</si>
  <si>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</si>
  <si>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</si>
  <si>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</si>
  <si>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</si>
  <si>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</si>
  <si>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</si>
  <si>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</si>
  <si>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</si>
  <si>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</si>
  <si>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</si>
  <si>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</si>
  <si>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</si>
  <si>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</si>
  <si>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</si>
  <si>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</si>
  <si>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</si>
  <si>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</si>
  <si>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</si>
  <si>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</si>
  <si>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</si>
  <si>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</si>
  <si>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</si>
  <si>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</si>
  <si>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</si>
  <si>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</si>
  <si>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</si>
  <si>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</si>
  <si>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</si>
  <si>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</si>
  <si>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</si>
  <si>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</si>
  <si>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</si>
  <si>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</si>
  <si>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</si>
  <si>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</si>
  <si>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</si>
  <si>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</si>
  <si>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</si>
  <si>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</si>
  <si>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</si>
  <si>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</si>
  <si>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</si>
  <si>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</si>
  <si>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</si>
  <si>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</si>
  <si>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</si>
  <si>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</si>
  <si>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</si>
  <si>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</si>
  <si>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</si>
  <si>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</si>
  <si>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</si>
  <si>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</si>
  <si>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</si>
  <si>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</si>
  <si>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</si>
  <si>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</si>
  <si>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</si>
  <si>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</si>
  <si>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</si>
  <si>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</si>
  <si>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</si>
  <si>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</si>
  <si>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</si>
  <si>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</si>
  <si>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</si>
  <si>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</si>
  <si>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</si>
  <si>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</si>
  <si>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</si>
  <si>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</si>
  <si>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</si>
  <si>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</si>
  <si>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</si>
  <si>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</si>
  <si>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</si>
  <si>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</si>
  <si>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</si>
  <si>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</si>
  <si>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</si>
  <si>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</si>
  <si>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</si>
  <si>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</si>
  <si>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</si>
  <si>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</si>
  <si>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</si>
  <si>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</si>
  <si>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</si>
  <si>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</si>
  <si>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</si>
  <si>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</si>
  <si>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</si>
  <si>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</si>
  <si>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</si>
  <si>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</si>
  <si>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</si>
  <si>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</si>
  <si>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</si>
  <si>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</si>
  <si>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</si>
  <si>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</si>
  <si>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</si>
  <si>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</si>
  <si>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</si>
  <si>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</si>
  <si>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</si>
  <si>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</si>
  <si>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</si>
  <si>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</si>
  <si>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</si>
  <si>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</si>
  <si>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</si>
  <si>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</si>
  <si>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</si>
  <si>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</si>
  <si>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</si>
  <si>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</si>
  <si>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</si>
  <si>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</si>
  <si>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</si>
  <si>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</si>
  <si>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</si>
  <si>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</si>
  <si>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</si>
  <si>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</si>
  <si>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</si>
  <si>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</si>
  <si>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</si>
  <si>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</si>
  <si>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</si>
  <si>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</si>
  <si>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</si>
  <si>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</si>
  <si>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</si>
  <si>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</si>
  <si>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</si>
  <si>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</si>
  <si>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</si>
  <si>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</si>
  <si>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</si>
  <si>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</si>
  <si>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</si>
  <si>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</si>
  <si>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</si>
  <si>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</si>
  <si>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</si>
  <si>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</si>
  <si>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</si>
  <si>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</si>
  <si>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</si>
  <si>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</si>
  <si>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</si>
  <si>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</si>
  <si>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</si>
  <si>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</si>
  <si>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</si>
  <si>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</si>
  <si>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</si>
  <si>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</si>
  <si>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</si>
  <si>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</si>
  <si>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</si>
  <si>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</si>
  <si>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</si>
  <si>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</si>
  <si>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</si>
  <si>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</si>
  <si>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</si>
  <si>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</si>
  <si>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</si>
  <si>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</si>
  <si>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</si>
  <si>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</si>
  <si>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</si>
  <si>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</si>
  <si>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</si>
  <si>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</si>
  <si>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</si>
  <si>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</si>
  <si>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</si>
  <si>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</si>
  <si>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</si>
  <si>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</si>
  <si>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</si>
  <si>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</si>
  <si>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</si>
  <si>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</si>
  <si>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</si>
  <si>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</si>
  <si>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</si>
  <si>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</si>
  <si>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</si>
  <si>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</si>
  <si>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</si>
  <si>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</si>
  <si>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</si>
  <si>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</si>
  <si>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</si>
  <si>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</si>
  <si>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</si>
  <si>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</si>
  <si>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</si>
  <si>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</si>
  <si>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</si>
  <si>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</si>
  <si>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</si>
  <si>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</si>
  <si>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</si>
  <si>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</si>
  <si>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</si>
  <si>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</si>
  <si>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</si>
  <si>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</si>
  <si>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</si>
  <si>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</si>
  <si>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</si>
  <si>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</si>
  <si>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</si>
  <si>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</si>
  <si>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</si>
  <si>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</si>
  <si>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</si>
  <si>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</si>
  <si>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</si>
  <si>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</si>
  <si>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</si>
  <si>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</si>
  <si>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</si>
  <si>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</si>
  <si>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</si>
  <si>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</si>
  <si>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</si>
  <si>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</si>
  <si>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</si>
  <si>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</si>
  <si>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</si>
  <si>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</si>
  <si>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</si>
  <si>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</si>
  <si>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</si>
  <si>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</si>
  <si>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</si>
  <si>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</si>
  <si>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</si>
  <si>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</si>
  <si>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</si>
  <si>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</si>
  <si>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</si>
  <si>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</si>
  <si>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</si>
  <si>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</si>
  <si>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</si>
  <si>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</si>
  <si>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</si>
  <si>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</si>
  <si>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</si>
  <si>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</si>
  <si>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</si>
  <si>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</si>
  <si>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</si>
  <si>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</si>
  <si>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</si>
  <si>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</si>
  <si>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</si>
  <si>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</si>
  <si>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</si>
  <si>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</si>
  <si>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</si>
  <si>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</si>
  <si>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</si>
  <si>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</si>
  <si>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</si>
  <si>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</si>
  <si>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</si>
  <si>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</si>
  <si>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</si>
  <si>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</si>
  <si>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</si>
  <si>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</si>
  <si>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</si>
  <si>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</si>
  <si>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</si>
  <si>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</si>
  <si>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</si>
  <si>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</si>
  <si>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</si>
  <si>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</si>
  <si>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</si>
  <si>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</si>
  <si>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</si>
  <si>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</si>
  <si>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</si>
  <si>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</si>
  <si>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</si>
  <si>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</si>
  <si>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</si>
  <si>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</si>
  <si>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</si>
  <si>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</si>
  <si>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</si>
  <si>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</si>
  <si>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</si>
  <si>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</si>
  <si>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</si>
  <si>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</si>
  <si>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</si>
  <si>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</si>
  <si>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</si>
  <si>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</si>
  <si>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</si>
  <si>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</si>
  <si>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</si>
  <si>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</si>
  <si>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</si>
  <si>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</si>
  <si>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</si>
  <si>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</si>
  <si>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</si>
  <si>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</si>
  <si>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</si>
  <si>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</si>
  <si>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</si>
  <si>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</si>
  <si>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</si>
  <si>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</si>
  <si>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</si>
  <si>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</si>
  <si>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</si>
  <si>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</si>
  <si>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</si>
  <si>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</si>
  <si>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</si>
  <si>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</si>
  <si>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</si>
  <si>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</si>
  <si>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</si>
  <si>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</si>
  <si>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</si>
  <si>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</si>
  <si>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</si>
  <si>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</si>
  <si>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</si>
  <si>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</si>
  <si>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</si>
  <si>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</si>
  <si>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</si>
  <si>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</si>
  <si>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</si>
  <si>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</si>
  <si>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</si>
  <si>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</si>
  <si>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</si>
  <si>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</si>
  <si>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</si>
  <si>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</si>
  <si>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</si>
  <si>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</si>
  <si>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</si>
  <si>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</si>
  <si>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</si>
  <si>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</si>
  <si>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</si>
  <si>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</si>
  <si>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</si>
  <si>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</si>
  <si>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</si>
  <si>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</si>
  <si>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</si>
  <si>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</si>
  <si>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</si>
  <si>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</si>
  <si>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</si>
  <si>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</si>
  <si>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</si>
  <si>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</si>
  <si>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</si>
  <si>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</si>
  <si>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</si>
  <si>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</si>
  <si>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</si>
  <si>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</si>
  <si>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</si>
  <si>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</si>
  <si>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</si>
  <si>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</si>
  <si>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</si>
  <si>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</si>
  <si>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</si>
  <si>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</si>
  <si>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</si>
  <si>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</si>
  <si>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</si>
  <si>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</si>
  <si>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</si>
  <si>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</si>
  <si>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</si>
  <si>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</si>
  <si>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</si>
  <si>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</si>
  <si>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</si>
  <si>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</si>
  <si>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</si>
  <si>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</si>
  <si>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</si>
  <si>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</si>
  <si>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</si>
  <si>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</si>
  <si>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</si>
  <si>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</si>
  <si>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</si>
  <si>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</si>
  <si>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</si>
  <si>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</si>
  <si>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</si>
  <si>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</si>
  <si>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</si>
  <si>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</si>
  <si>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</si>
  <si>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</si>
  <si>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</si>
  <si>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</si>
  <si>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</si>
  <si>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</si>
  <si>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</si>
  <si>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</si>
  <si>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</si>
  <si>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</si>
  <si>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</si>
  <si>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</si>
  <si>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</si>
  <si>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</si>
  <si>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</si>
  <si>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</si>
  <si>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</si>
  <si>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</si>
  <si>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</si>
  <si>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</si>
  <si>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</si>
  <si>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</si>
  <si>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</si>
  <si>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</si>
  <si>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</si>
  <si>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</si>
  <si>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</si>
  <si>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</si>
  <si>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</si>
  <si>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</si>
  <si>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</si>
  <si>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</si>
  <si>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</si>
  <si>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</si>
  <si>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</si>
  <si>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</si>
  <si>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</si>
  <si>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</si>
  <si>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</si>
  <si>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</si>
  <si>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</si>
  <si>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</si>
  <si>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</si>
  <si>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</si>
  <si>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</si>
  <si>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</si>
  <si>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</si>
  <si>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</si>
  <si>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</si>
  <si>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</si>
  <si>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</si>
  <si>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</si>
  <si>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</si>
  <si>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</si>
  <si>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</si>
  <si>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</si>
  <si>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</si>
  <si>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</si>
  <si>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</si>
  <si>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</si>
  <si>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</si>
  <si>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</si>
  <si>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</si>
  <si>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</si>
  <si>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</si>
  <si>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</si>
  <si>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</si>
  <si>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</si>
  <si>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</si>
  <si>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</si>
  <si>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</si>
  <si>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</si>
  <si>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</si>
  <si>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</si>
  <si>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</si>
  <si>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</si>
  <si>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</si>
  <si>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</si>
  <si>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</si>
  <si>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</si>
  <si>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</si>
  <si>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</si>
  <si>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</si>
  <si>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</si>
  <si>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</si>
  <si>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</si>
  <si>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</si>
  <si>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</si>
  <si>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</si>
  <si>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</si>
  <si>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</si>
  <si>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</si>
  <si>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</si>
  <si>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</si>
  <si>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</si>
  <si>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</si>
  <si>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</si>
  <si>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</si>
  <si>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</si>
  <si>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</si>
  <si>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</si>
  <si>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</si>
  <si>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</si>
  <si>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</si>
  <si>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</si>
  <si>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</si>
  <si>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</si>
  <si>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</si>
  <si>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</si>
  <si>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</si>
  <si>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</si>
  <si>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</si>
  <si>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</si>
  <si>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</si>
  <si>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</si>
  <si>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</si>
  <si>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</si>
  <si>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</si>
  <si>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</si>
  <si>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</si>
  <si>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</si>
  <si>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</si>
  <si>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</si>
  <si>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</si>
  <si>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</si>
  <si>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</si>
  <si>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</si>
  <si>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</si>
  <si>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</si>
  <si>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</si>
  <si>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</si>
  <si>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</si>
  <si>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</si>
  <si>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</si>
  <si>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</si>
  <si>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</si>
  <si>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</si>
  <si>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</si>
  <si>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</si>
  <si>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</si>
  <si>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</si>
  <si>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</si>
  <si>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</si>
  <si>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</si>
  <si>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</si>
  <si>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</si>
  <si>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</si>
  <si>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</si>
  <si>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</si>
  <si>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</si>
  <si>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</si>
  <si>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</si>
  <si>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</si>
  <si>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</si>
  <si>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</si>
  <si>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</si>
  <si>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</si>
  <si>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</si>
  <si>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</si>
  <si>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</si>
  <si>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</si>
  <si>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</si>
  <si>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</si>
  <si>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</si>
  <si>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</si>
  <si>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</si>
  <si>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</si>
  <si>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</si>
  <si>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</si>
  <si>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</si>
  <si>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</si>
  <si>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</si>
  <si>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</si>
  <si>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</si>
  <si>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</si>
  <si>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</si>
  <si>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</si>
  <si>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</si>
  <si>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</si>
  <si>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</si>
  <si>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</si>
  <si>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</si>
  <si>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</si>
  <si>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</si>
  <si>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</si>
  <si>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</si>
  <si>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</si>
  <si>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</si>
  <si>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</si>
  <si>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</si>
  <si>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</si>
  <si>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</si>
  <si>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</si>
  <si>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</si>
  <si>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</si>
  <si>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</si>
  <si>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</si>
  <si>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</si>
  <si>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</si>
  <si>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</si>
  <si>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</si>
  <si>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</si>
  <si>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</si>
  <si>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</si>
  <si>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</si>
  <si>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</si>
  <si>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</si>
  <si>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</si>
  <si>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</si>
  <si>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</si>
  <si>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</si>
  <si>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</si>
  <si>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</si>
  <si>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</si>
  <si>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</si>
  <si>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</si>
  <si>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</si>
  <si>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</si>
  <si>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</si>
  <si>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</si>
  <si>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</si>
  <si>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</si>
  <si>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</si>
  <si>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</si>
  <si>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</si>
  <si>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</si>
  <si>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</si>
  <si>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</si>
  <si>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</si>
  <si>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</si>
  <si>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</si>
  <si>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</si>
  <si>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</si>
  <si>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</si>
  <si>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</si>
  <si>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</si>
  <si>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</si>
  <si>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</si>
  <si>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</si>
  <si>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</si>
  <si>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</si>
  <si>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</si>
  <si>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</si>
  <si>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</si>
  <si>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</si>
  <si>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</si>
  <si>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</si>
  <si>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</si>
  <si>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</si>
  <si>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</si>
  <si>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</si>
  <si>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</si>
  <si>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</si>
  <si>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</si>
  <si>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</si>
  <si>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</si>
  <si>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</si>
  <si>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</si>
  <si>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</si>
  <si>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</si>
  <si>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</si>
  <si>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</si>
  <si>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</si>
  <si>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</si>
  <si>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</si>
  <si>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</si>
  <si>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</si>
  <si>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</si>
  <si>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</si>
  <si>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</si>
  <si>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</si>
  <si>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</si>
  <si>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</si>
  <si>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</si>
  <si>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</si>
  <si>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</si>
  <si>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</si>
  <si>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</si>
  <si>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</si>
  <si>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</si>
  <si>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</si>
  <si>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</si>
  <si>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</si>
  <si>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</si>
  <si>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</si>
  <si>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</si>
  <si>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</si>
  <si>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</si>
  <si>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</si>
  <si>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</si>
  <si>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</si>
  <si>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</si>
  <si>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</si>
  <si>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</si>
  <si>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</si>
  <si>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</si>
  <si>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</si>
  <si>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</si>
  <si>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</si>
  <si>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</si>
  <si>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</si>
  <si>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</si>
  <si>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</si>
  <si>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</si>
  <si>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</si>
  <si>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</si>
  <si>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</si>
  <si>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</si>
  <si>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</si>
  <si>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</si>
  <si>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</si>
  <si>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</si>
  <si>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</si>
  <si>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</si>
  <si>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</si>
  <si>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</si>
  <si>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</si>
  <si>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</si>
  <si>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</si>
  <si>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</si>
  <si>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</si>
  <si>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</si>
  <si>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</si>
  <si>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</si>
  <si>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</si>
  <si>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</si>
  <si>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</si>
  <si>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</si>
  <si>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</si>
  <si>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</si>
  <si>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</si>
  <si>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</si>
  <si>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</si>
  <si>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</si>
  <si>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</si>
  <si>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</si>
  <si>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</si>
  <si>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</si>
  <si>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</si>
  <si>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</si>
  <si>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</si>
  <si>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</si>
  <si>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</si>
  <si>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</si>
  <si>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</si>
  <si>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</si>
  <si>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</si>
  <si>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</si>
  <si>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</si>
  <si>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</si>
  <si>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</si>
  <si>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</si>
  <si>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</si>
  <si>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</si>
  <si>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</si>
  <si>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</si>
  <si>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</si>
  <si>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</si>
  <si>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</si>
  <si>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</si>
  <si>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</si>
  <si>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</si>
  <si>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</si>
  <si>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</si>
  <si>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</si>
  <si>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</si>
  <si>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</si>
  <si>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</si>
  <si>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</si>
  <si>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</si>
  <si>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</si>
  <si>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</si>
  <si>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</si>
  <si>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</si>
  <si>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</si>
  <si>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</si>
  <si>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</si>
  <si>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</si>
  <si>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</si>
  <si>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</si>
  <si>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</si>
  <si>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</si>
  <si>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</si>
  <si>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</si>
  <si>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</si>
  <si>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</si>
  <si>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</si>
  <si>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</si>
  <si>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</si>
  <si>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</si>
  <si>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</si>
  <si>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</si>
  <si>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</si>
  <si>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</si>
  <si>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</si>
  <si>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</si>
  <si>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</si>
  <si>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</si>
  <si>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</si>
  <si>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</si>
  <si>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</si>
  <si>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</si>
  <si>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</si>
  <si>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</si>
  <si>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</si>
  <si>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</si>
  <si>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</si>
  <si>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</si>
  <si>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</si>
  <si>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</si>
  <si>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</si>
  <si>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</si>
  <si>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</si>
  <si>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</si>
  <si>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</si>
  <si>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</si>
  <si>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</si>
  <si>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</si>
  <si>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</si>
  <si>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</si>
  <si>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</si>
  <si>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</si>
  <si>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</si>
  <si>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</si>
  <si>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</si>
  <si>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</si>
  <si>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</si>
  <si>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</si>
  <si>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</si>
  <si>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</si>
  <si>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</si>
  <si>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</si>
  <si>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</si>
  <si>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</si>
  <si>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</si>
  <si>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</si>
  <si>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</si>
  <si>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</si>
  <si>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</si>
  <si>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</si>
  <si>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</si>
  <si>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</si>
  <si>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</si>
  <si>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</si>
  <si>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</si>
  <si>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</si>
  <si>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</si>
  <si>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</si>
  <si>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</si>
  <si>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</si>
  <si>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</si>
  <si>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</si>
  <si>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</si>
  <si>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</si>
  <si>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</si>
  <si>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</si>
  <si>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</si>
  <si>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</si>
  <si>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</si>
  <si>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</si>
  <si>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</si>
  <si>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</si>
  <si>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</si>
  <si>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</si>
  <si>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</si>
  <si>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</si>
  <si>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</si>
  <si>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</si>
  <si>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</si>
  <si>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</si>
  <si>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</si>
  <si>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</si>
  <si>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</si>
  <si>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</si>
  <si>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</si>
  <si>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</si>
  <si>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</si>
  <si>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</si>
  <si>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</si>
  <si>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</si>
  <si>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</si>
  <si>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</si>
  <si>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</si>
  <si>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</si>
  <si>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</si>
  <si>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</si>
  <si>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</si>
  <si>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</si>
  <si>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</si>
  <si>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</si>
  <si>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</si>
  <si>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</si>
  <si>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</si>
  <si>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</si>
  <si>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</si>
  <si>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</si>
  <si>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</si>
  <si>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</si>
  <si>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</si>
  <si>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</si>
  <si>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</si>
  <si>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</si>
  <si>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</si>
  <si>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</si>
  <si>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</si>
  <si>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</si>
  <si>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</si>
  <si>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</si>
  <si>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</si>
  <si>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</si>
  <si>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</si>
  <si>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</si>
  <si>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</si>
  <si>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</si>
  <si>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</si>
  <si>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</si>
  <si>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</si>
  <si>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</si>
  <si>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</si>
  <si>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</si>
  <si>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</si>
  <si>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</si>
  <si>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</si>
  <si>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</si>
  <si>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</si>
  <si>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</si>
  <si>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</si>
  <si>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</si>
  <si>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</si>
  <si>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</si>
  <si>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</si>
  <si>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</si>
  <si>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</si>
  <si>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</si>
  <si>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</si>
  <si>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</si>
  <si>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</si>
  <si>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</si>
  <si>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</si>
  <si>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</si>
  <si>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</si>
  <si>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</si>
  <si>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</si>
  <si>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</si>
  <si>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</si>
  <si>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</si>
  <si>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</si>
  <si>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</si>
  <si>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</si>
  <si>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</si>
  <si>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</si>
  <si>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</si>
  <si>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</si>
  <si>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</si>
  <si>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</si>
  <si>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</si>
  <si>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</si>
  <si>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</si>
  <si>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</si>
  <si>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</si>
  <si>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</si>
  <si>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</si>
  <si>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</si>
  <si>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</si>
  <si>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</si>
  <si>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</si>
  <si>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</si>
  <si>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</si>
  <si>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</si>
  <si>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</si>
  <si>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</si>
  <si>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</si>
  <si>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</si>
  <si>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</si>
  <si>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</si>
  <si>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</si>
  <si>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</si>
  <si>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</si>
  <si>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</si>
  <si>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</si>
  <si>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</si>
  <si>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</si>
  <si>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</si>
  <si>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</si>
  <si>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</si>
  <si>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</si>
  <si>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</si>
  <si>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</si>
  <si>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</si>
  <si>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</si>
  <si>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</si>
  <si>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</si>
  <si>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</si>
  <si>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</si>
  <si>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</si>
  <si>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</si>
  <si>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</si>
  <si>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</si>
  <si>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</si>
  <si>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</si>
  <si>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</si>
  <si>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</si>
  <si>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</si>
  <si>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</si>
  <si>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</si>
  <si>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</si>
  <si>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</si>
  <si>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</si>
  <si>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</si>
  <si>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</si>
  <si>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</si>
  <si>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</si>
  <si>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</si>
  <si>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</si>
  <si>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</si>
  <si>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</si>
  <si>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</si>
  <si>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</si>
  <si>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</si>
  <si>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</si>
  <si>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</si>
  <si>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</si>
  <si>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</si>
  <si>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</si>
  <si>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</si>
  <si>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</si>
  <si>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</si>
  <si>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</si>
  <si>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</si>
  <si>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</si>
  <si>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</si>
  <si>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</si>
  <si>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</si>
  <si>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</si>
  <si>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</si>
  <si>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</si>
  <si>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</si>
  <si>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</si>
  <si>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</si>
  <si>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</si>
  <si>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</si>
  <si>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</si>
  <si>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</si>
  <si>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</si>
  <si>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</si>
  <si>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</si>
  <si>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</si>
  <si>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</si>
  <si>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</si>
  <si>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</si>
  <si>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</si>
  <si>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</si>
  <si>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</si>
  <si>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</si>
  <si>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</si>
  <si>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</si>
  <si>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</si>
  <si>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</si>
  <si>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</si>
  <si>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</si>
  <si>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</si>
  <si>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</si>
  <si>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</si>
  <si>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</si>
  <si>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</si>
  <si>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</si>
  <si>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</si>
  <si>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</si>
  <si>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</si>
  <si>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</si>
  <si>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</si>
  <si>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</si>
  <si>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</si>
  <si>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</si>
  <si>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</si>
  <si>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</si>
  <si>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</si>
  <si>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</si>
  <si>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</si>
  <si>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</si>
  <si>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</si>
  <si>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</si>
  <si>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</si>
  <si>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</si>
  <si>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</si>
  <si>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</si>
  <si>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</si>
  <si>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</si>
  <si>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</si>
  <si>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</si>
  <si>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</si>
  <si>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</si>
  <si>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</si>
  <si>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</si>
  <si>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</si>
  <si>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</si>
  <si>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</si>
  <si>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</si>
  <si>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</si>
  <si>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</si>
  <si>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</si>
  <si>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</si>
  <si>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</si>
  <si>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</si>
  <si>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</si>
  <si>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</si>
  <si>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</si>
  <si>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</si>
  <si>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</si>
  <si>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</si>
  <si>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</si>
  <si>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</si>
  <si>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</si>
  <si>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</si>
  <si>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</si>
  <si>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</si>
  <si>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</si>
  <si>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</si>
  <si>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</si>
  <si>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</si>
  <si>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</si>
  <si>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</si>
  <si>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</si>
  <si>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</si>
  <si>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</si>
  <si>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</si>
  <si>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</si>
  <si>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</si>
  <si>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</si>
  <si>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</si>
  <si>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</si>
  <si>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</si>
  <si>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</si>
  <si>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</si>
  <si>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</si>
  <si>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</si>
  <si>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</si>
  <si>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</si>
  <si>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</si>
  <si>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</si>
  <si>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</si>
  <si>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</si>
  <si>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</si>
  <si>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</si>
  <si>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</si>
  <si>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</si>
  <si>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</si>
  <si>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</si>
  <si>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</si>
  <si>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</si>
  <si>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</si>
  <si>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</si>
  <si>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</si>
  <si>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</si>
  <si>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</si>
  <si>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</si>
  <si>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</si>
  <si>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</si>
  <si>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</si>
  <si>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</si>
  <si>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</si>
  <si>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</si>
  <si>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</si>
  <si>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</si>
  <si>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</si>
  <si>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</si>
  <si>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</si>
  <si>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</si>
  <si>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</si>
  <si>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</si>
  <si>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</si>
  <si>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</si>
  <si>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</si>
  <si>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</si>
  <si>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</si>
  <si>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</si>
  <si>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</si>
  <si>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</si>
  <si>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</si>
  <si>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</si>
  <si>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</si>
  <si>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</si>
  <si>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</si>
  <si>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</si>
  <si>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</si>
  <si>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</si>
  <si>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</si>
  <si>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</si>
  <si>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</si>
  <si>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</si>
  <si>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</si>
  <si>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</si>
  <si>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</si>
  <si>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</si>
  <si>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</si>
  <si>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</si>
  <si>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</si>
  <si>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</si>
  <si>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</si>
  <si>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</si>
  <si>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</si>
  <si>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</si>
  <si>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</si>
  <si>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</si>
  <si>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</si>
  <si>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</si>
  <si>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</si>
  <si>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</si>
  <si>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</si>
  <si>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</si>
  <si>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</si>
  <si>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</si>
  <si>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</si>
  <si>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</si>
  <si>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</si>
  <si>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</si>
  <si>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</si>
  <si>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</si>
  <si>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</si>
  <si>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</si>
  <si>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</si>
  <si>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</si>
  <si>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</si>
  <si>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</si>
  <si>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</si>
  <si>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</si>
  <si>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</si>
  <si>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</si>
  <si>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</si>
  <si>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</si>
  <si>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</si>
  <si>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</si>
  <si>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</si>
  <si>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</si>
  <si>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</si>
  <si>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</si>
  <si>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</si>
  <si>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</si>
  <si>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</si>
  <si>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</si>
  <si>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</si>
  <si>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</si>
  <si>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</si>
  <si>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</si>
  <si>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</si>
  <si>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</si>
  <si>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</si>
  <si>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</si>
  <si>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</si>
  <si>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</si>
  <si>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</si>
  <si>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</si>
  <si>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</si>
  <si>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</si>
  <si>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</si>
  <si>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</si>
  <si>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</si>
  <si>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</si>
  <si>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</si>
  <si>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</si>
  <si>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</si>
  <si>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</si>
  <si>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</si>
  <si>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</si>
  <si>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</si>
  <si>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</si>
  <si>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</si>
  <si>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</si>
  <si>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</si>
  <si>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</si>
  <si>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</si>
  <si>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</si>
  <si>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</si>
  <si>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</si>
  <si>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</si>
  <si>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</si>
  <si>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</si>
  <si>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</si>
  <si>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</si>
  <si>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</si>
  <si>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</si>
  <si>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</si>
  <si>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</si>
  <si>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</si>
  <si>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</si>
  <si>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</si>
  <si>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</si>
  <si>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</si>
  <si>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</si>
  <si>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</si>
  <si>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</si>
  <si>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</si>
  <si>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</si>
  <si>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</si>
  <si>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</si>
  <si>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</si>
  <si>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</si>
  <si>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</si>
  <si>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</si>
  <si>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</si>
  <si>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</si>
  <si>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</si>
  <si>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</si>
  <si>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</si>
  <si>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</si>
  <si>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</si>
  <si>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</si>
  <si>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</si>
  <si>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</si>
  <si>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</si>
  <si>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</si>
  <si>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</si>
  <si>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</si>
  <si>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</si>
  <si>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</si>
  <si>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</si>
  <si>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</si>
  <si>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</si>
  <si>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</si>
  <si>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</si>
  <si>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</si>
  <si>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</si>
  <si>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</si>
  <si>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</si>
  <si>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</si>
  <si>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</si>
  <si>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</si>
  <si>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</si>
  <si>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</si>
  <si>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</si>
  <si>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</si>
  <si>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</si>
  <si>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</si>
  <si>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</si>
  <si>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</si>
  <si>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</si>
  <si>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</si>
  <si>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</si>
  <si>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</si>
  <si>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</si>
  <si>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</si>
  <si>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</si>
  <si>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</si>
  <si>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</si>
  <si>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</si>
  <si>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</si>
  <si>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</si>
  <si>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</si>
  <si>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</si>
  <si>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</si>
  <si>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</si>
  <si>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</si>
  <si>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</si>
  <si>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</si>
  <si>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</si>
  <si>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</si>
  <si>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</si>
  <si>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</si>
  <si>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</si>
  <si>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</si>
  <si>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</si>
  <si>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</si>
  <si>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</si>
  <si>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</si>
  <si>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</si>
  <si>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</si>
  <si>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</si>
  <si>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</si>
  <si>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</si>
  <si>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</si>
  <si>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</si>
  <si>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</si>
  <si>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</si>
  <si>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</si>
  <si>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</si>
  <si>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</si>
  <si>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</si>
  <si>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</si>
  <si>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</si>
  <si>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</si>
  <si>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</si>
  <si>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</si>
  <si>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</si>
  <si>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</si>
  <si>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</si>
  <si>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</si>
  <si>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</si>
  <si>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</si>
  <si>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</si>
  <si>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</si>
  <si>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</si>
  <si>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</si>
  <si>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</si>
  <si>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</si>
  <si>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</si>
  <si>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</si>
  <si>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</si>
  <si>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</si>
  <si>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</si>
  <si>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</si>
  <si>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</si>
  <si>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</si>
  <si>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</si>
  <si>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</si>
  <si>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</si>
  <si>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</si>
  <si>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</si>
  <si>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</si>
  <si>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</si>
  <si>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</si>
  <si>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</si>
  <si>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</si>
  <si>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</si>
  <si>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</si>
  <si>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</si>
  <si>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</si>
  <si>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</si>
  <si>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</si>
  <si>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</si>
  <si>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</si>
  <si>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</si>
  <si>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</si>
  <si>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</si>
  <si>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</si>
  <si>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</si>
  <si>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</si>
  <si>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</si>
  <si>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</si>
  <si>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</si>
  <si>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</si>
  <si>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</si>
  <si>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</si>
  <si>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</si>
  <si>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</si>
  <si>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</si>
  <si>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</si>
  <si>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</si>
  <si>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</si>
  <si>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</si>
  <si>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</si>
  <si>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</si>
  <si>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</si>
  <si>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</si>
  <si>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</si>
  <si>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</si>
  <si>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</si>
  <si>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</si>
  <si>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</si>
  <si>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</si>
  <si>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</si>
  <si>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</si>
  <si>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</si>
  <si>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</si>
  <si>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</si>
  <si>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</si>
  <si>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</si>
  <si>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</si>
  <si>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</si>
  <si>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</si>
  <si>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</si>
  <si>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</si>
  <si>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</si>
  <si>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</si>
  <si>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</si>
  <si>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</si>
  <si>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</si>
  <si>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</si>
  <si>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</si>
  <si>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</si>
  <si>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</si>
  <si>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</si>
  <si>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</si>
  <si>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</si>
  <si>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</si>
  <si>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</si>
  <si>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</si>
  <si>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</si>
  <si>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</si>
  <si>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</si>
  <si>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</si>
  <si>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</si>
  <si>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</si>
  <si>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</si>
  <si>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</si>
  <si>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</si>
  <si>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</si>
  <si>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</si>
  <si>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</si>
  <si>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</si>
  <si>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</si>
  <si>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</si>
  <si>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</si>
  <si>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</si>
  <si>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</si>
  <si>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</si>
  <si>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</si>
  <si>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</si>
  <si>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</si>
  <si>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</si>
  <si>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</si>
  <si>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</si>
  <si>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</si>
  <si>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</si>
  <si>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</si>
  <si>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</si>
  <si>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</si>
  <si>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</si>
  <si>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</si>
  <si>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</si>
  <si>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</si>
  <si>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</si>
  <si>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</si>
  <si>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</si>
  <si>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</si>
  <si>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</si>
  <si>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</si>
  <si>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</si>
  <si>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</si>
  <si>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</si>
  <si>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</si>
  <si>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</si>
  <si>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</si>
  <si>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</si>
  <si>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</si>
  <si>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</si>
  <si>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</si>
  <si>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</si>
  <si>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</si>
  <si>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</si>
  <si>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</si>
  <si>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</si>
  <si>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</si>
  <si>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</si>
  <si>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</si>
  <si>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</si>
  <si>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</si>
  <si>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</si>
  <si>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</si>
  <si>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</si>
  <si>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</si>
  <si>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</si>
  <si>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</si>
  <si>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</si>
  <si>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</si>
  <si>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</si>
  <si>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</si>
  <si>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</si>
  <si>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</si>
  <si>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</si>
  <si>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</si>
  <si>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</si>
  <si>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</si>
  <si>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</si>
  <si>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</si>
  <si>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</si>
  <si>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</si>
  <si>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</si>
  <si>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</si>
  <si>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</si>
  <si>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</si>
  <si>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</si>
  <si>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</si>
  <si>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</si>
  <si>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</si>
  <si>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</si>
  <si>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</si>
  <si>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</si>
  <si>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</si>
  <si>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</si>
  <si>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</si>
  <si>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</si>
  <si>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</si>
  <si>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</si>
  <si>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</si>
  <si>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</si>
  <si>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</si>
  <si>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</si>
  <si>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</si>
  <si>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</si>
  <si>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</si>
  <si>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</si>
  <si>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</si>
  <si>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</si>
  <si>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</si>
  <si>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</si>
  <si>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</si>
  <si>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</si>
  <si>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</si>
  <si>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</si>
  <si>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</si>
  <si>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</si>
  <si>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</si>
  <si>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</si>
  <si>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</si>
  <si>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</si>
  <si>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</si>
  <si>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</si>
  <si>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</si>
  <si>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</si>
  <si>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</si>
  <si>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</si>
  <si>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</si>
  <si>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</si>
  <si>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</si>
  <si>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</si>
  <si>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</si>
  <si>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</si>
  <si>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</si>
  <si>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</si>
  <si>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</si>
  <si>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</si>
  <si>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</si>
  <si>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</si>
  <si>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</si>
  <si>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</si>
  <si>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</si>
  <si>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</si>
  <si>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</si>
  <si>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</si>
  <si>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</si>
  <si>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</si>
  <si>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</si>
  <si>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</si>
  <si>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</si>
  <si>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</si>
  <si>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</si>
  <si>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</si>
  <si>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</si>
  <si>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</si>
  <si>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</si>
  <si>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</si>
  <si>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</si>
  <si>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</si>
  <si>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</si>
  <si>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</si>
  <si>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</si>
  <si>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</si>
  <si>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</si>
  <si>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</si>
  <si>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</si>
  <si>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</si>
  <si>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</si>
  <si>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</si>
  <si>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</si>
  <si>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</si>
  <si>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</si>
  <si>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</si>
  <si>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</si>
  <si>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</si>
  <si>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</si>
  <si>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</si>
  <si>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</si>
  <si>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</si>
  <si>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</si>
  <si>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</si>
  <si>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</si>
  <si>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</si>
  <si>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</si>
  <si>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</si>
  <si>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</si>
  <si>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</si>
  <si>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</si>
  <si>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</si>
  <si>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</si>
  <si>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</si>
  <si>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</si>
  <si>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</si>
  <si>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</si>
  <si>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</si>
  <si>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</si>
  <si>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</si>
  <si>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</si>
  <si>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</si>
  <si>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</si>
  <si>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</si>
  <si>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</si>
  <si>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</si>
  <si>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</si>
  <si>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</si>
  <si>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</si>
  <si>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</si>
  <si>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</si>
  <si>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</si>
  <si>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</si>
  <si>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</si>
  <si>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</si>
  <si>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</si>
  <si>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</si>
  <si>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</si>
  <si>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</si>
  <si>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</si>
  <si>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</si>
  <si>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</si>
  <si>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</si>
  <si>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</si>
  <si>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</si>
  <si>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</si>
  <si>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</si>
  <si>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</si>
  <si>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</si>
  <si>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</si>
  <si>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</si>
  <si>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</si>
  <si>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</si>
  <si>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</si>
  <si>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</si>
  <si>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</si>
  <si>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</si>
  <si>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</si>
  <si>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</si>
  <si>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</si>
  <si>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</si>
  <si>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</si>
  <si>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</si>
  <si>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</si>
  <si>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</si>
  <si>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</si>
  <si>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</si>
  <si>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</si>
  <si>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</si>
  <si>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</si>
  <si>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</si>
  <si>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</si>
  <si>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</si>
  <si>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</si>
  <si>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</si>
  <si>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</si>
  <si>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</si>
  <si>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</si>
  <si>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</si>
  <si>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</si>
  <si>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</si>
  <si>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</si>
  <si>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</si>
  <si>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</si>
  <si>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</si>
  <si>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</si>
  <si>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</si>
  <si>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</si>
  <si>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</si>
  <si>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</si>
  <si>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</si>
  <si>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</si>
  <si>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</si>
  <si>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</si>
  <si>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</si>
  <si>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</si>
  <si>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</si>
  <si>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</si>
  <si>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</si>
  <si>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</si>
  <si>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</si>
  <si>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</si>
  <si>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</si>
  <si>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</si>
  <si>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</si>
  <si>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</si>
  <si>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</si>
  <si>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</si>
  <si>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</si>
  <si>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</si>
  <si>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</si>
  <si>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</si>
  <si>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</si>
  <si>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</si>
  <si>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</si>
  <si>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</si>
  <si>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</si>
  <si>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</si>
  <si>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</si>
  <si>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</si>
  <si>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</si>
  <si>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</si>
  <si>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</si>
  <si>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</si>
  <si>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</si>
  <si>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</si>
  <si>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</si>
  <si>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</si>
  <si>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</si>
  <si>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</si>
  <si>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</si>
  <si>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</si>
  <si>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</si>
  <si>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</si>
  <si>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</si>
  <si>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</si>
  <si>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</si>
  <si>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</si>
  <si>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</si>
  <si>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</si>
  <si>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</si>
  <si>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</si>
  <si>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</si>
  <si>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</si>
  <si>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</si>
  <si>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</si>
  <si>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</si>
  <si>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</si>
  <si>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</si>
  <si>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</si>
  <si>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</si>
  <si>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</si>
  <si>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</si>
  <si>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</si>
  <si>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</si>
  <si>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</si>
  <si>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</si>
  <si>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</si>
  <si>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</si>
  <si>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</si>
  <si>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</si>
  <si>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</si>
  <si>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</si>
  <si>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</si>
  <si>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</si>
  <si>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</si>
  <si>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</si>
  <si>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</si>
  <si>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</si>
  <si>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</si>
  <si>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</si>
  <si>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</si>
  <si>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</si>
  <si>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</si>
  <si>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</si>
  <si>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</si>
  <si>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</si>
  <si>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</si>
  <si>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</si>
  <si>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</si>
  <si>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</si>
  <si>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</si>
  <si>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</si>
  <si>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</si>
  <si>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</si>
  <si>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</si>
  <si>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</si>
  <si>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</si>
  <si>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</si>
  <si>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</si>
  <si>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</si>
  <si>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</si>
  <si>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</si>
  <si>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</si>
  <si>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</si>
  <si>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</si>
  <si>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</si>
  <si>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</si>
  <si>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</si>
  <si>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</si>
  <si>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</si>
  <si>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</si>
  <si>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</si>
  <si>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</si>
  <si>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</si>
  <si>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</si>
  <si>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</si>
  <si>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</si>
  <si>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</si>
  <si>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</si>
  <si>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</si>
  <si>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</si>
  <si>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</si>
  <si>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</si>
  <si>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</si>
  <si>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</si>
  <si>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</si>
  <si>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</si>
  <si>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</si>
  <si>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</si>
  <si>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</si>
  <si>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</si>
  <si>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</si>
  <si>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</si>
  <si>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</si>
  <si>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</si>
  <si>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</si>
  <si>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</si>
  <si>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</si>
  <si>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</si>
  <si>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</si>
  <si>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</si>
  <si>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</si>
  <si>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</si>
  <si>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</si>
  <si>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</si>
  <si>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</si>
  <si>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</si>
  <si>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</si>
  <si>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</si>
  <si>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</si>
  <si>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</si>
  <si>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</si>
  <si>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</si>
  <si>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</si>
  <si>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</si>
  <si>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</si>
  <si>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</si>
  <si>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</si>
  <si>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</si>
  <si>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</si>
  <si>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</si>
  <si>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</si>
  <si>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</si>
  <si>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</si>
  <si>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</si>
  <si>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</si>
  <si>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</si>
  <si>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</si>
  <si>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</si>
  <si>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</si>
  <si>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</si>
  <si>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</si>
  <si>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</si>
  <si>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</si>
  <si>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</si>
  <si>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</si>
  <si>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</si>
  <si>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</si>
  <si>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</si>
  <si>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</si>
  <si>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</si>
  <si>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</si>
  <si>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</si>
  <si>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</si>
  <si>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</si>
  <si>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</si>
  <si>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</si>
  <si>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</si>
  <si>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</si>
  <si>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</si>
  <si>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</si>
  <si>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</si>
  <si>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</si>
  <si>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</si>
  <si>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</si>
  <si>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</si>
  <si>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</si>
  <si>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</si>
  <si>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</si>
  <si>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</si>
  <si>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</si>
  <si>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</si>
  <si>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</si>
  <si>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</si>
  <si>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</si>
  <si>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</si>
  <si>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</si>
  <si>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</si>
  <si>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</si>
  <si>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</si>
  <si>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</si>
  <si>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</si>
  <si>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</si>
  <si>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</si>
  <si>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</si>
  <si>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</si>
  <si>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</si>
  <si>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</si>
  <si>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</si>
  <si>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</si>
  <si>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</si>
  <si>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</si>
  <si>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</si>
  <si>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</si>
  <si>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</si>
  <si>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</si>
  <si>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</si>
  <si>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</si>
  <si>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</si>
  <si>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</si>
  <si>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</si>
  <si>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</si>
  <si>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</si>
  <si>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</si>
  <si>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</si>
  <si>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</si>
  <si>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</si>
  <si>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</si>
  <si>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</si>
  <si>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</si>
  <si>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</si>
  <si>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</si>
  <si>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</si>
  <si>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</si>
  <si>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</si>
  <si>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</si>
  <si>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</si>
  <si>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</si>
  <si>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</si>
  <si>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</si>
  <si>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</si>
  <si>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</si>
  <si>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</si>
  <si>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</si>
  <si>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</si>
  <si>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</si>
  <si>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</si>
  <si>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</si>
  <si>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</si>
  <si>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</si>
  <si>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</si>
  <si>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</si>
  <si>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</si>
  <si>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</si>
  <si>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</si>
  <si>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</si>
  <si>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</si>
  <si>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</si>
  <si>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</si>
  <si>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</si>
  <si>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</si>
  <si>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</si>
  <si>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</si>
  <si>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</si>
  <si>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</si>
  <si>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</si>
  <si>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</si>
  <si>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</si>
  <si>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</si>
  <si>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</si>
  <si>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</si>
  <si>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</si>
  <si>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</si>
  <si>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</si>
  <si>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</si>
  <si>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</si>
  <si>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</si>
  <si>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</si>
  <si>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</si>
  <si>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</si>
  <si>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</si>
  <si>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</si>
  <si>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</si>
  <si>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</si>
  <si>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</si>
  <si>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</si>
  <si>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</si>
  <si>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</si>
  <si>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</si>
  <si>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</si>
  <si>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</si>
  <si>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</si>
  <si>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</si>
  <si>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</si>
  <si>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</si>
  <si>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</si>
  <si>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</si>
  <si>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</si>
  <si>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</si>
  <si>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</si>
  <si>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</si>
  <si>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</si>
  <si>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</si>
  <si>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</si>
  <si>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</si>
  <si>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</si>
  <si>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</si>
  <si>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</si>
  <si>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</si>
  <si>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</si>
  <si>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</si>
  <si>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</si>
  <si>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</si>
  <si>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</si>
  <si>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</si>
  <si>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</si>
  <si>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</si>
  <si>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</si>
  <si>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</si>
  <si>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</si>
  <si>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</si>
  <si>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</si>
  <si>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</si>
  <si>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</si>
  <si>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</si>
  <si>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</si>
  <si>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</si>
  <si>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</si>
  <si>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</si>
  <si>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</si>
  <si>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</si>
  <si>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</si>
  <si>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</si>
  <si>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</si>
  <si>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</si>
  <si>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</si>
  <si>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</si>
  <si>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</si>
  <si>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</si>
  <si>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</si>
  <si>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</si>
  <si>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</si>
  <si>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</si>
  <si>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</si>
  <si>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</si>
  <si>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</si>
  <si>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</si>
  <si>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</si>
  <si>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</si>
  <si>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</si>
  <si>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</si>
  <si>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</si>
  <si>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</si>
  <si>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</si>
  <si>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</si>
  <si>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</si>
  <si>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</si>
  <si>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</si>
  <si>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</si>
  <si>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</si>
  <si>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</si>
  <si>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</si>
  <si>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</si>
  <si>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</si>
  <si>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</si>
  <si>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</si>
  <si>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</si>
  <si>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</si>
  <si>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</si>
  <si>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</si>
  <si>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</si>
  <si>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</si>
  <si>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</si>
  <si>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</si>
  <si>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</si>
  <si>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</si>
  <si>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</si>
  <si>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</si>
  <si>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</si>
  <si>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</si>
  <si>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</si>
  <si>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</si>
  <si>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</si>
  <si>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</si>
  <si>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</si>
  <si>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</si>
  <si>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</si>
  <si>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</si>
  <si>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</si>
  <si>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</si>
  <si>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</si>
  <si>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</si>
  <si>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</si>
  <si>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</si>
  <si>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</si>
  <si>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</si>
  <si>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</si>
  <si>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</si>
  <si>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</si>
  <si>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</si>
  <si>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</si>
  <si>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</si>
  <si>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</si>
  <si>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</si>
  <si>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</si>
  <si>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</si>
  <si>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</si>
  <si>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</si>
  <si>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</si>
  <si>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</si>
  <si>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</si>
  <si>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</si>
  <si>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</si>
  <si>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</si>
  <si>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</si>
  <si>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</si>
  <si>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</si>
  <si>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</si>
  <si>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</si>
  <si>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</si>
  <si>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</si>
  <si>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</si>
  <si>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</si>
  <si>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</si>
  <si>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</si>
  <si>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</si>
  <si>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</si>
  <si>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</si>
  <si>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</si>
  <si>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</si>
  <si>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</si>
  <si>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</si>
  <si>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</si>
  <si>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</si>
  <si>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</si>
  <si>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</si>
  <si>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</si>
  <si>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</si>
  <si>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</si>
  <si>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</si>
  <si>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</si>
  <si>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</si>
  <si>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</si>
  <si>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</si>
  <si>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</si>
  <si>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</si>
  <si>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</si>
  <si>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</si>
  <si>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</si>
  <si>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</si>
  <si>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</si>
  <si>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</si>
  <si>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</si>
  <si>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</si>
  <si>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</si>
  <si>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</si>
  <si>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</si>
  <si>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</si>
  <si>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</si>
  <si>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</si>
  <si>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</si>
  <si>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</si>
  <si>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</si>
  <si>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</si>
  <si>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</si>
  <si>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</si>
  <si>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</si>
  <si>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</si>
  <si>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</si>
  <si>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</si>
  <si>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</si>
  <si>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</si>
  <si>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</si>
  <si>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</si>
  <si>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</si>
  <si>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</si>
  <si>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</si>
  <si>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</si>
  <si>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</si>
  <si>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</si>
  <si>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</si>
  <si>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</si>
  <si>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</si>
  <si>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</si>
  <si>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</si>
  <si>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</si>
  <si>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</si>
  <si>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</si>
  <si>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</si>
  <si>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</si>
  <si>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</si>
  <si>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</si>
  <si>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</si>
  <si>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</si>
  <si>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</si>
  <si>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</si>
  <si>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</si>
  <si>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</si>
  <si>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</si>
  <si>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</si>
  <si>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</si>
  <si>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</si>
  <si>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</si>
  <si>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</si>
  <si>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</si>
  <si>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</si>
  <si>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</si>
  <si>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</si>
  <si>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</si>
  <si>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</si>
  <si>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</si>
  <si>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</si>
  <si>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</si>
  <si>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</si>
  <si>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</si>
  <si>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</si>
  <si>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</si>
  <si>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</si>
  <si>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</si>
  <si>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</si>
  <si>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</si>
  <si>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</si>
  <si>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</si>
  <si>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</si>
  <si>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</si>
  <si>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</si>
  <si>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</si>
  <si>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</si>
  <si>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</si>
  <si>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</si>
  <si>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</si>
  <si>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</si>
  <si>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</si>
  <si>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</si>
  <si>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</si>
  <si>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</si>
  <si>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</si>
  <si>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</si>
  <si>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</si>
  <si>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</si>
  <si>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</si>
  <si>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</si>
  <si>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</si>
  <si>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</si>
  <si>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</si>
  <si>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</si>
  <si>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</si>
  <si>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</si>
  <si>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</si>
  <si>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</si>
  <si>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</si>
  <si>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</si>
  <si>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</si>
  <si>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</si>
  <si>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</si>
  <si>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</si>
  <si>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</si>
  <si>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</si>
  <si>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</si>
  <si>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</si>
  <si>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</si>
  <si>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</si>
  <si>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</si>
  <si>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</si>
  <si>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</si>
  <si>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</si>
  <si>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</si>
  <si>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</si>
  <si>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</si>
  <si>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</si>
  <si>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</si>
  <si>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</si>
  <si>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</si>
  <si>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</si>
  <si>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</si>
  <si>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</si>
  <si>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</si>
  <si>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</si>
  <si>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</si>
  <si>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</si>
  <si>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</si>
  <si>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</si>
  <si>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</si>
  <si>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</si>
  <si>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</si>
  <si>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</si>
  <si>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</si>
  <si>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</si>
  <si>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</si>
  <si>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</si>
  <si>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</si>
  <si>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</si>
  <si>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</si>
  <si>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</si>
  <si>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</si>
  <si>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</si>
  <si>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</si>
  <si>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</si>
  <si>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</si>
  <si>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</si>
  <si>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</si>
  <si>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</si>
  <si>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</si>
  <si>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</si>
  <si>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</si>
  <si>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</si>
  <si>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</si>
  <si>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</si>
  <si>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</si>
  <si>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</si>
  <si>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</si>
  <si>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</si>
  <si>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</si>
  <si>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</si>
  <si>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</si>
  <si>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</si>
  <si>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</si>
  <si>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</si>
  <si>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</si>
  <si>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</si>
  <si>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</si>
  <si>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</si>
  <si>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</si>
  <si>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</si>
  <si>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</si>
  <si>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</si>
  <si>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</si>
  <si>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</si>
  <si>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</si>
  <si>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</si>
  <si>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</si>
  <si>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</si>
  <si>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</si>
  <si>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</si>
  <si>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</si>
  <si>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</si>
  <si>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</si>
  <si>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</si>
  <si>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</si>
  <si>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</si>
  <si>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</si>
  <si>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</si>
  <si>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</si>
  <si>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</si>
  <si>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</si>
  <si>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</si>
  <si>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</si>
  <si>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</si>
  <si>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</si>
  <si>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</si>
  <si>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</si>
  <si>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</si>
  <si>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</si>
  <si>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</si>
  <si>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</si>
  <si>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</si>
  <si>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</si>
  <si>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</si>
  <si>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</si>
  <si>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</si>
  <si>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</si>
  <si>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</si>
  <si>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</si>
  <si>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</si>
  <si>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</si>
  <si>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</si>
  <si>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</si>
  <si>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</si>
  <si>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</si>
  <si>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</si>
  <si>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</si>
  <si>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</si>
  <si>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</si>
  <si>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</si>
  <si>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</si>
  <si>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</si>
  <si>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</si>
  <si>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</si>
  <si>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</si>
  <si>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</si>
  <si>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</si>
  <si>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</si>
  <si>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</si>
  <si>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</si>
  <si>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</si>
  <si>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</si>
  <si>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</si>
  <si>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</si>
  <si>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</si>
  <si>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</si>
  <si>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</si>
  <si>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</si>
  <si>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</si>
  <si>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</si>
  <si>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</si>
  <si>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</si>
  <si>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</si>
  <si>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</si>
  <si>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</si>
  <si>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</si>
  <si>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</si>
  <si>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</si>
  <si>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</si>
  <si>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</si>
  <si>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</si>
  <si>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</si>
  <si>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</si>
  <si>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</si>
  <si>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</si>
  <si>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</si>
  <si>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</si>
  <si>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</si>
  <si>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</si>
  <si>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</si>
  <si>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</si>
  <si>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</si>
  <si>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</si>
  <si>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</si>
  <si>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</si>
  <si>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</si>
  <si>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</si>
  <si>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</si>
  <si>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</si>
  <si>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</si>
  <si>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</si>
  <si>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</si>
  <si>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</si>
  <si>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</si>
  <si>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</si>
  <si>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</si>
  <si>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</si>
  <si>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</si>
  <si>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</si>
  <si>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</si>
  <si>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</si>
  <si>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</si>
  <si>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</si>
  <si>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</si>
  <si>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</si>
  <si>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</si>
  <si>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</si>
  <si>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</si>
  <si>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</si>
  <si>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</si>
  <si>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</si>
  <si>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</si>
  <si>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</si>
  <si>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</si>
  <si>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</si>
  <si>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</si>
  <si>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</si>
  <si>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</si>
  <si>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</si>
  <si>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</si>
  <si>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</si>
  <si>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</si>
  <si>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</si>
  <si>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</si>
  <si>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</si>
  <si>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</si>
  <si>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</si>
  <si>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</si>
  <si>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</si>
  <si>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</si>
  <si>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</si>
  <si>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</si>
  <si>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</si>
  <si>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</si>
  <si>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</si>
  <si>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</si>
  <si>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</si>
  <si>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</si>
  <si>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</si>
  <si>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</si>
  <si>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</si>
  <si>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</si>
  <si>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</si>
  <si>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</si>
  <si>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</si>
  <si>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</si>
  <si>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</si>
  <si>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</si>
  <si>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</si>
  <si>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</si>
  <si>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</si>
  <si>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</si>
  <si>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</si>
  <si>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</si>
  <si>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</si>
  <si>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</si>
  <si>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</si>
  <si>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</si>
  <si>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</si>
  <si>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</si>
  <si>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</si>
  <si>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</si>
  <si>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</si>
  <si>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</si>
  <si>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</si>
  <si>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</si>
  <si>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</si>
  <si>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</si>
  <si>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</si>
  <si>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</si>
  <si>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</si>
  <si>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</si>
  <si>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</si>
  <si>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</si>
  <si>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</si>
  <si>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</si>
  <si>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</si>
  <si>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</si>
  <si>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</si>
  <si>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</si>
  <si>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</si>
  <si>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</si>
  <si>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</si>
  <si>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</si>
  <si>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</si>
  <si>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</si>
  <si>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</si>
  <si>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</si>
  <si>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</si>
  <si>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</si>
  <si>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</si>
  <si>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</si>
  <si>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</si>
  <si>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</si>
  <si>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</si>
  <si>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</si>
  <si>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</si>
  <si>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</si>
  <si>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</si>
  <si>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</si>
  <si>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</si>
  <si>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</si>
  <si>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</si>
  <si>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</si>
  <si>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</si>
  <si>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</si>
  <si>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</si>
  <si>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</si>
  <si>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</si>
  <si>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</si>
  <si>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</si>
  <si>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</si>
  <si>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</si>
  <si>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</si>
  <si>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</si>
  <si>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</si>
  <si>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</si>
  <si>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</si>
  <si>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</si>
  <si>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</si>
  <si>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</si>
  <si>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</si>
  <si>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</si>
  <si>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</si>
  <si>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</si>
  <si>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</si>
  <si>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</si>
  <si>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</si>
  <si>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</si>
  <si>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</si>
  <si>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</si>
  <si>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</si>
  <si>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</si>
  <si>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</si>
  <si>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</si>
  <si>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</si>
  <si>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</si>
  <si>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</si>
  <si>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</si>
  <si>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</si>
  <si>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</si>
  <si>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</si>
  <si>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</si>
  <si>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</si>
  <si>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</si>
  <si>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</si>
  <si>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</si>
  <si>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</si>
  <si>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</si>
  <si>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</si>
  <si>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</si>
  <si>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</si>
  <si>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</si>
  <si>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</si>
  <si>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</si>
  <si>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</si>
  <si>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</si>
  <si>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</si>
  <si>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</si>
  <si>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</si>
  <si>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</si>
  <si>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</si>
  <si>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</si>
  <si>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</si>
  <si>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</si>
  <si>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</si>
  <si>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</si>
  <si>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</si>
  <si>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</si>
  <si>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</si>
  <si>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</si>
  <si>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</si>
  <si>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</si>
  <si>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</si>
  <si>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</si>
  <si>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</si>
  <si>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</si>
  <si>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</si>
  <si>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</si>
  <si>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</si>
  <si>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</si>
  <si>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</si>
  <si>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</si>
  <si>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</si>
  <si>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</si>
  <si>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</si>
  <si>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</si>
  <si>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</si>
  <si>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</si>
  <si>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</si>
  <si>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</si>
  <si>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</si>
  <si>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</si>
  <si>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</si>
  <si>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</si>
  <si>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</si>
  <si>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</si>
  <si>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</si>
  <si>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</si>
  <si>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</si>
  <si>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</si>
  <si>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</si>
  <si>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</si>
  <si>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</si>
  <si>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</si>
  <si>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</si>
  <si>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</si>
  <si>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</si>
  <si>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</si>
  <si>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</si>
  <si>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</si>
  <si>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</si>
  <si>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</si>
  <si>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</si>
  <si>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</si>
  <si>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</si>
  <si>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</si>
  <si>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</si>
  <si>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</si>
  <si>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</si>
  <si>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</si>
  <si>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</si>
  <si>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</si>
  <si>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</si>
  <si>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</si>
  <si>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</si>
  <si>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</si>
  <si>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</si>
  <si>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</si>
  <si>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</si>
  <si>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</si>
  <si>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</si>
  <si>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</si>
  <si>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</si>
  <si>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</si>
  <si>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</si>
  <si>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</si>
  <si>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</si>
  <si>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</si>
  <si>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</si>
  <si>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</si>
  <si>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</si>
  <si>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</si>
  <si>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</si>
  <si>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</si>
  <si>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</si>
  <si>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</si>
  <si>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</si>
  <si>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</si>
  <si>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</si>
  <si>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</si>
  <si>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</si>
  <si>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</si>
  <si>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</si>
  <si>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</si>
  <si>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</si>
  <si>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</si>
  <si>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</si>
  <si>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</si>
  <si>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</si>
  <si>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</si>
  <si>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</si>
  <si>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</si>
  <si>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</si>
  <si>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</si>
  <si>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</si>
  <si>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</si>
  <si>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</si>
  <si>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</si>
  <si>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</si>
  <si>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</si>
  <si>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</si>
  <si>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</si>
  <si>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</si>
  <si>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</si>
  <si>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</si>
  <si>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</si>
  <si>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</si>
  <si>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</si>
  <si>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</si>
  <si>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</si>
  <si>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</si>
  <si>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</si>
  <si>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</si>
  <si>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</si>
  <si>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</si>
  <si>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</si>
  <si>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</si>
  <si>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</si>
  <si>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</si>
  <si>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</si>
  <si>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</si>
  <si>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</si>
  <si>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</si>
  <si>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</si>
  <si>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</si>
  <si>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</si>
  <si>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</si>
  <si>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</si>
  <si>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</si>
  <si>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</si>
  <si>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</si>
  <si>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</si>
  <si>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</si>
  <si>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</si>
  <si>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</si>
  <si>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</si>
  <si>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</si>
  <si>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</si>
  <si>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</si>
  <si>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</si>
  <si>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</si>
  <si>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</si>
  <si>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</si>
  <si>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</si>
  <si>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</si>
  <si>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</si>
  <si>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</si>
  <si>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</si>
  <si>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</si>
  <si>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</si>
  <si>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</si>
  <si>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</si>
  <si>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</si>
  <si>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</si>
  <si>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</si>
  <si>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</si>
  <si>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</si>
  <si>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</si>
  <si>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</si>
  <si>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</si>
  <si>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</si>
  <si>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</si>
  <si>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</si>
  <si>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</si>
  <si>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</si>
  <si>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</si>
  <si>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</si>
  <si>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</si>
  <si>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</si>
  <si>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</si>
  <si>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</si>
  <si>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</si>
  <si>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</si>
  <si>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</si>
  <si>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</si>
  <si>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</si>
  <si>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</si>
  <si>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</si>
  <si>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</si>
  <si>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</si>
  <si>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</si>
  <si>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</si>
  <si>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</si>
  <si>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</si>
  <si>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</si>
  <si>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</si>
  <si>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</si>
  <si>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</si>
  <si>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</si>
  <si>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</si>
  <si>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</si>
  <si>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</si>
  <si>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</si>
  <si>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</si>
  <si>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</si>
  <si>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</si>
  <si>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</si>
  <si>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</si>
  <si>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</si>
  <si>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</si>
  <si>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</si>
  <si>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</si>
  <si>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</si>
  <si>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</si>
  <si>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</si>
  <si>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</si>
  <si>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</si>
  <si>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</si>
  <si>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</si>
  <si>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</si>
  <si>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</si>
  <si>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</si>
  <si>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</si>
  <si>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</si>
  <si>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</si>
  <si>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</si>
  <si>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</si>
  <si>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</si>
  <si>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</si>
  <si>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</si>
  <si>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</si>
  <si>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</si>
  <si>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</si>
  <si>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</si>
  <si>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</si>
  <si>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</si>
  <si>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</si>
  <si>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</si>
  <si>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</si>
  <si>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</si>
  <si>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</si>
  <si>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</si>
  <si>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</si>
  <si>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</si>
  <si>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</si>
  <si>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</si>
  <si>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</si>
  <si>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</si>
  <si>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</si>
  <si>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</si>
  <si>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</si>
  <si>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</si>
  <si>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</si>
  <si>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</si>
  <si>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</si>
  <si>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</si>
  <si>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</si>
  <si>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</si>
  <si>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</si>
  <si>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</si>
  <si>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</si>
  <si>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</si>
  <si>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</si>
  <si>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</si>
  <si>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</si>
  <si>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</si>
  <si>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</si>
  <si>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</si>
  <si>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</si>
  <si>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</si>
  <si>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</si>
  <si>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</si>
  <si>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</si>
  <si>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</si>
  <si>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</si>
  <si>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</si>
  <si>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</si>
  <si>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</si>
  <si>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</si>
  <si>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</si>
  <si>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</si>
  <si>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</si>
  <si>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</si>
  <si>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</si>
  <si>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</si>
  <si>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</si>
  <si>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</si>
  <si>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</si>
  <si>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</si>
  <si>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</si>
  <si>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</si>
  <si>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</si>
  <si>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</si>
  <si>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</si>
  <si>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</si>
  <si>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</si>
  <si>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</si>
  <si>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</si>
  <si>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</si>
  <si>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</si>
  <si>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</si>
  <si>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</si>
  <si>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</si>
  <si>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</si>
  <si>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</si>
  <si>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</si>
  <si>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</si>
  <si>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</si>
  <si>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</si>
  <si>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</si>
  <si>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</si>
  <si>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</si>
  <si>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</si>
  <si>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</si>
  <si>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</si>
  <si>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</si>
  <si>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</si>
  <si>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</si>
  <si>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</si>
  <si>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</si>
  <si>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</si>
  <si>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</si>
  <si>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</si>
  <si>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</si>
  <si>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</si>
  <si>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</si>
  <si>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</si>
  <si>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</si>
  <si>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</si>
  <si>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</si>
  <si>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</si>
  <si>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</si>
  <si>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</si>
  <si>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</si>
  <si>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</si>
  <si>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</si>
  <si>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</si>
  <si>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</si>
  <si>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</si>
  <si>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</si>
  <si>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</si>
  <si>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</si>
  <si>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</si>
  <si>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</si>
  <si>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</si>
  <si>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</si>
  <si>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</si>
  <si>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</si>
  <si>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</si>
  <si>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</si>
  <si>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</si>
  <si>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</si>
  <si>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</si>
  <si>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</si>
  <si>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</si>
  <si>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</si>
  <si>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</si>
  <si>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</si>
  <si>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</si>
  <si>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</si>
  <si>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</si>
  <si>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</si>
  <si>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</si>
  <si>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</si>
  <si>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</si>
  <si>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</si>
  <si>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</si>
  <si>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</si>
  <si>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</si>
  <si>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</si>
  <si>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</si>
  <si>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</si>
  <si>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</si>
  <si>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</si>
  <si>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</si>
  <si>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</si>
  <si>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</si>
  <si>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</si>
  <si>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</si>
  <si>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</si>
  <si>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</si>
  <si>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</si>
  <si>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</si>
  <si>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</si>
  <si>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</si>
  <si>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</si>
  <si>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</si>
  <si>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</si>
  <si>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</si>
  <si>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</si>
  <si>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</si>
  <si>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</si>
  <si>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</si>
  <si>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</si>
  <si>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</si>
  <si>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</si>
  <si>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</si>
  <si>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</si>
  <si>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</si>
  <si>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</si>
  <si>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</si>
  <si>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</si>
  <si>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</si>
  <si>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</si>
  <si>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</si>
  <si>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</si>
  <si>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</si>
  <si>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</si>
  <si>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</si>
  <si>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</si>
  <si>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</si>
  <si>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</si>
  <si>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</si>
  <si>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</si>
  <si>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</si>
  <si>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</si>
  <si>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</si>
  <si>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</si>
  <si>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</si>
  <si>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</si>
  <si>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</si>
  <si>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</si>
  <si>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</si>
  <si>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</si>
  <si>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</si>
  <si>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</si>
  <si>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</si>
  <si>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</si>
  <si>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</si>
  <si>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</si>
  <si>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</si>
  <si>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</si>
  <si>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</si>
  <si>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</si>
  <si>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</si>
  <si>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</si>
  <si>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</si>
  <si>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</si>
  <si>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</si>
  <si>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</si>
  <si>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</si>
  <si>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</si>
  <si>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</si>
  <si>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</si>
  <si>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</si>
  <si>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</si>
  <si>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</si>
  <si>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</si>
  <si>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</si>
  <si>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</si>
  <si>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</si>
  <si>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</si>
  <si>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</si>
  <si>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</si>
  <si>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</si>
  <si>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</si>
  <si>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</si>
  <si>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</si>
  <si>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</si>
  <si>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</si>
  <si>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</si>
  <si>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</si>
  <si>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</si>
  <si>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</si>
  <si>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</si>
  <si>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</si>
  <si>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</si>
  <si>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</si>
  <si>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</si>
  <si>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</si>
  <si>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</si>
  <si>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</si>
  <si>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</si>
  <si>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</si>
  <si>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</si>
  <si>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</si>
  <si>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</si>
  <si>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</si>
  <si>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</si>
  <si>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</si>
  <si>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</si>
  <si>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</si>
  <si>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</si>
  <si>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</si>
  <si>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</si>
  <si>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</si>
  <si>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</si>
  <si>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</si>
  <si>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</si>
  <si>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</si>
  <si>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</si>
  <si>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</si>
  <si>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</si>
  <si>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</si>
  <si>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</si>
  <si>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</si>
  <si>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</si>
  <si>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</si>
  <si>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</si>
  <si>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</si>
  <si>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</si>
  <si>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</si>
  <si>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</si>
  <si>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</si>
  <si>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</si>
  <si>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</si>
  <si>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</si>
  <si>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</si>
  <si>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</si>
  <si>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</si>
  <si>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</si>
  <si>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</si>
  <si>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</si>
  <si>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</si>
  <si>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</si>
  <si>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</si>
  <si>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</si>
  <si>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</si>
  <si>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</si>
  <si>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</si>
  <si>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</si>
  <si>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</si>
  <si>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</si>
  <si>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</si>
  <si>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</si>
  <si>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</si>
  <si>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</si>
  <si>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</si>
  <si>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</si>
  <si>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</si>
  <si>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</si>
  <si>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</si>
  <si>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</si>
  <si>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</si>
  <si>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</si>
  <si>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</si>
  <si>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</si>
  <si>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</si>
  <si>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</si>
  <si>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</si>
  <si>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</si>
  <si>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</si>
  <si>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</si>
  <si>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</si>
  <si>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</si>
  <si>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</si>
  <si>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</si>
  <si>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</si>
  <si>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</si>
  <si>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</si>
  <si>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</si>
  <si>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</si>
  <si>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</si>
  <si>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</si>
  <si>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</si>
  <si>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</si>
  <si>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</si>
  <si>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</si>
  <si>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</si>
  <si>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</si>
  <si>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</si>
  <si>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</si>
  <si>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</si>
  <si>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</si>
  <si>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</si>
  <si>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</si>
  <si>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</si>
  <si>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</si>
  <si>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</si>
  <si>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</si>
  <si>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</si>
  <si>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</si>
  <si>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</si>
  <si>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</si>
  <si>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</si>
  <si>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</si>
  <si>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</si>
  <si>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</si>
  <si>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</si>
  <si>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</si>
  <si>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</si>
  <si>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</si>
  <si>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</si>
  <si>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</si>
  <si>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</si>
  <si>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</si>
  <si>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</si>
  <si>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</si>
  <si>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</si>
  <si>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</si>
  <si>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</si>
  <si>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</si>
  <si>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</si>
  <si>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</si>
  <si>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</si>
  <si>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</si>
  <si>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</si>
  <si>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</si>
  <si>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</si>
  <si>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</si>
  <si>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</si>
  <si>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</si>
  <si>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</si>
  <si>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</si>
  <si>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</si>
  <si>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</si>
  <si>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</si>
  <si>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</si>
  <si>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</si>
  <si>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</si>
  <si>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</si>
  <si>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</si>
  <si>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</si>
  <si>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</si>
  <si>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</si>
  <si>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</si>
  <si>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</si>
  <si>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</si>
  <si>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</si>
  <si>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</si>
  <si>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</si>
  <si>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</si>
  <si>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</si>
  <si>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</si>
  <si>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</si>
  <si>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</si>
  <si>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</si>
  <si>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</si>
  <si>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</si>
  <si>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</si>
  <si>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</si>
  <si>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</si>
  <si>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</si>
  <si>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</si>
  <si>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</si>
  <si>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</si>
  <si>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</si>
  <si>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</si>
  <si>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</si>
  <si>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</si>
  <si>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</si>
  <si>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</si>
  <si>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</si>
  <si>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</si>
  <si>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</si>
  <si>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</si>
  <si>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</si>
  <si>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</si>
  <si>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</si>
  <si>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</si>
  <si>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</si>
  <si>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</si>
  <si>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</si>
  <si>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</si>
  <si>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</si>
  <si>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</si>
  <si>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</si>
  <si>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</si>
  <si>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</si>
  <si>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</si>
  <si>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</si>
  <si>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</si>
  <si>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</si>
  <si>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</si>
  <si>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</si>
  <si>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</si>
  <si>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</si>
  <si>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</si>
  <si>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</si>
  <si>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</si>
  <si>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</si>
  <si>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</si>
  <si>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</si>
  <si>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</si>
  <si>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</si>
  <si>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</si>
  <si>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</si>
  <si>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</si>
  <si>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</si>
  <si>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</si>
  <si>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</si>
  <si>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</si>
  <si>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</si>
  <si>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</si>
  <si>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</si>
  <si>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</si>
  <si>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</si>
  <si>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</si>
  <si>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</si>
  <si>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</si>
  <si>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</si>
  <si>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</si>
  <si>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</si>
  <si>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</si>
  <si>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</si>
  <si>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</si>
  <si>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</si>
  <si>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</si>
  <si>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</si>
  <si>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</si>
  <si>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</si>
  <si>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</si>
  <si>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</si>
  <si>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</si>
  <si>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</si>
  <si>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</si>
  <si>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</si>
  <si>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</si>
  <si>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</si>
  <si>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</si>
  <si>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</si>
  <si>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</si>
  <si>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</si>
  <si>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</si>
  <si>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</si>
  <si>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</si>
  <si>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</si>
  <si>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</si>
  <si>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</si>
  <si>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</si>
  <si>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</si>
  <si>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</si>
  <si>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</si>
  <si>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</si>
  <si>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</si>
  <si>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</si>
  <si>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</si>
  <si>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</si>
  <si>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</si>
  <si>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</si>
  <si>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</si>
  <si>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</si>
  <si>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</si>
  <si>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</si>
  <si>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</si>
  <si>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</si>
  <si>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</si>
  <si>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</si>
  <si>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</si>
  <si>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</si>
  <si>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</si>
  <si>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</si>
  <si>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</si>
  <si>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</si>
  <si>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</si>
  <si>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</si>
  <si>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</si>
  <si>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</si>
  <si>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</si>
  <si>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</si>
  <si>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</si>
  <si>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</si>
  <si>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</si>
  <si>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</si>
  <si>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</si>
  <si>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</si>
  <si>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</si>
  <si>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</si>
  <si>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</si>
  <si>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</si>
  <si>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</si>
  <si>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</si>
  <si>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</si>
  <si>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</si>
  <si>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</si>
  <si>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</si>
  <si>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</si>
  <si>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</si>
  <si>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</si>
  <si>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</si>
  <si>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</si>
  <si>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</si>
  <si>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</si>
  <si>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</si>
  <si>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</si>
  <si>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</si>
  <si>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</si>
  <si>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</si>
  <si>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</si>
  <si>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</si>
  <si>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</si>
  <si>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</si>
  <si>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</si>
  <si>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</si>
  <si>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</si>
  <si>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</si>
  <si>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</si>
  <si>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</si>
  <si>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</si>
  <si>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</si>
  <si>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</si>
  <si>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</si>
  <si>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</si>
  <si>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</si>
  <si>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</si>
  <si>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</si>
  <si>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</si>
  <si>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</si>
  <si>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</si>
  <si>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</si>
  <si>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</si>
  <si>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</si>
  <si>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</si>
  <si>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</si>
  <si>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</si>
  <si>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</si>
  <si>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</si>
  <si>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</si>
  <si>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</si>
  <si>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</si>
  <si>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</si>
  <si>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</si>
  <si>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</si>
  <si>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</si>
  <si>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</si>
  <si>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</si>
  <si>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</si>
  <si>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</si>
  <si>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</si>
  <si>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</si>
  <si>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</si>
  <si>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</si>
  <si>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</si>
  <si>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</si>
  <si>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</si>
  <si>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</si>
  <si>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</si>
  <si>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</si>
  <si>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</si>
  <si>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</si>
  <si>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</si>
  <si>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</si>
  <si>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</si>
  <si>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</si>
  <si>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</si>
  <si>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</si>
  <si>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</si>
  <si>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</si>
  <si>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</si>
  <si>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</si>
  <si>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</si>
  <si>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</si>
  <si>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</si>
  <si>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</si>
  <si>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</si>
  <si>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</si>
  <si>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</si>
  <si>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</si>
  <si>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</si>
  <si>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</si>
  <si>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</si>
  <si>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</si>
  <si>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</si>
  <si>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</si>
  <si>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</si>
  <si>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</si>
  <si>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</si>
  <si>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</si>
  <si>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</si>
  <si>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</si>
  <si>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</si>
  <si>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</si>
  <si>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</si>
  <si>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</si>
  <si>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</si>
  <si>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</si>
  <si>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</si>
  <si>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</si>
  <si>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</si>
  <si>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</si>
  <si>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</si>
  <si>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</si>
  <si>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</si>
  <si>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</si>
  <si>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</si>
  <si>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</si>
  <si>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</si>
  <si>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</si>
  <si>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</si>
  <si>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</si>
  <si>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</si>
  <si>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</si>
  <si>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</si>
  <si>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</si>
  <si>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</si>
  <si>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</si>
  <si>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</si>
  <si>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</si>
  <si>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</si>
  <si>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</si>
  <si>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</si>
  <si>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</si>
  <si>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</si>
  <si>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</si>
  <si>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</si>
  <si>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</si>
  <si>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</si>
  <si>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</si>
  <si>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</si>
  <si>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</si>
  <si>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</si>
  <si>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</si>
  <si>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</si>
  <si>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</si>
  <si>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</si>
  <si>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</si>
  <si>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</si>
  <si>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</si>
  <si>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</si>
  <si>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</si>
  <si>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</si>
  <si>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</si>
  <si>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</si>
  <si>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</si>
  <si>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</si>
  <si>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</si>
  <si>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</si>
  <si>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</si>
  <si>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</si>
  <si>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</si>
  <si>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</si>
  <si>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</si>
  <si>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</si>
  <si>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</si>
  <si>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</si>
  <si>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</si>
  <si>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</si>
  <si>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</si>
  <si>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</si>
  <si>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</si>
  <si>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</si>
  <si>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</si>
  <si>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</si>
  <si>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</si>
  <si>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</si>
  <si>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</si>
  <si>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</si>
  <si>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</si>
  <si>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</si>
  <si>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</si>
  <si>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</si>
  <si>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</si>
  <si>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</si>
  <si>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</si>
  <si>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</si>
  <si>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</si>
  <si>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</si>
  <si>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</si>
  <si>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</si>
  <si>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</si>
  <si>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</si>
  <si>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</si>
  <si>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</si>
  <si>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</si>
  <si>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</si>
  <si>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</si>
  <si>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</si>
  <si>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</si>
  <si>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</si>
  <si>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</si>
  <si>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</si>
  <si>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</si>
  <si>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</si>
  <si>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</si>
  <si>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</si>
  <si>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</si>
  <si>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</si>
  <si>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</si>
  <si>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</si>
  <si>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</si>
  <si>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</si>
  <si>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</si>
  <si>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</si>
  <si>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</si>
  <si>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</si>
  <si>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</si>
  <si>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</si>
  <si>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</si>
  <si>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</si>
  <si>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</si>
  <si>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</si>
  <si>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</si>
  <si>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</si>
  <si>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</si>
  <si>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</si>
  <si>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</si>
  <si>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</si>
  <si>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</si>
  <si>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</si>
  <si>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</si>
  <si>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</si>
  <si>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</si>
  <si>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</si>
  <si>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</si>
  <si>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</si>
  <si>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</si>
  <si>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</si>
  <si>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</si>
  <si>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</si>
  <si>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</si>
  <si>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</si>
  <si>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</si>
  <si>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</si>
  <si>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</si>
  <si>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</si>
  <si>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</si>
  <si>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</si>
  <si>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</si>
  <si>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</si>
  <si>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</si>
  <si>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</si>
  <si>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</si>
  <si>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</si>
  <si>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</si>
  <si>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</si>
  <si>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</si>
  <si>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</si>
  <si>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</si>
  <si>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</si>
  <si>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</si>
  <si>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</si>
  <si>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</si>
  <si>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</si>
  <si>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</si>
  <si>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</si>
  <si>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</si>
  <si>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</si>
  <si>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</si>
  <si>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</si>
  <si>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</si>
  <si>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</si>
  <si>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</si>
  <si>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</si>
  <si>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</si>
  <si>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</si>
  <si>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</si>
  <si>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</si>
  <si>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</si>
  <si>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</si>
  <si>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</si>
  <si>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</si>
  <si>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</si>
  <si>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</si>
  <si>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</si>
  <si>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</si>
  <si>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</si>
  <si>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</si>
  <si>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</si>
  <si>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</si>
  <si>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</si>
  <si>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</si>
  <si>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</si>
  <si>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</si>
  <si>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</si>
  <si>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</si>
  <si>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</si>
  <si>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</si>
  <si>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</si>
  <si>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</si>
  <si>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</si>
  <si>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</si>
  <si>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</si>
  <si>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</si>
  <si>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</si>
  <si>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</si>
  <si>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</si>
  <si>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</si>
  <si>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</si>
  <si>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</si>
  <si>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</si>
  <si>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</si>
  <si>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</si>
  <si>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</si>
  <si>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</si>
  <si>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</si>
  <si>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</si>
  <si>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</si>
  <si>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</si>
  <si>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</si>
  <si>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</si>
  <si>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</si>
  <si>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</si>
  <si>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</si>
  <si>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</si>
  <si>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</si>
  <si>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</si>
  <si>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</si>
  <si>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</si>
  <si>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</si>
  <si>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</si>
  <si>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</si>
  <si>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</si>
  <si>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</si>
  <si>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</si>
  <si>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</si>
  <si>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</si>
  <si>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</si>
  <si>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</si>
  <si>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</si>
  <si>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</si>
  <si>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</si>
  <si>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</si>
  <si>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</si>
  <si>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</si>
  <si>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</si>
  <si>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</si>
  <si>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</si>
  <si>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</si>
  <si>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</si>
  <si>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</si>
  <si>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</si>
  <si>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</si>
  <si>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</si>
  <si>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</si>
  <si>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</si>
  <si>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</si>
  <si>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</si>
  <si>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</si>
  <si>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</si>
  <si>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</si>
  <si>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</si>
  <si>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</si>
  <si>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</si>
  <si>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</si>
  <si>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</si>
  <si>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</si>
  <si>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</si>
  <si>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</si>
  <si>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</si>
  <si>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</si>
  <si>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</si>
  <si>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</si>
  <si>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</si>
  <si>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</si>
  <si>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</si>
  <si>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</si>
  <si>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</si>
  <si>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</si>
  <si>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</si>
  <si>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</si>
  <si>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</si>
  <si>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</si>
  <si>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</si>
  <si>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</si>
  <si>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</si>
  <si>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</si>
  <si>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</si>
  <si>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</si>
  <si>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</si>
  <si>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</si>
  <si>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</si>
  <si>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</si>
  <si>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</si>
  <si>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</si>
  <si>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</si>
  <si>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</si>
  <si>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</si>
  <si>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</si>
  <si>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</si>
  <si>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</si>
  <si>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</si>
  <si>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</si>
  <si>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</si>
  <si>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</si>
  <si>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</si>
  <si>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</si>
  <si>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</si>
  <si>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</si>
  <si>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</si>
  <si>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</si>
  <si>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</si>
  <si>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</si>
  <si>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</si>
  <si>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</si>
  <si>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</si>
  <si>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</si>
  <si>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</si>
  <si>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</si>
  <si>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</si>
  <si>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</si>
  <si>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</si>
  <si>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</si>
  <si>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</si>
  <si>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</si>
  <si>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</si>
  <si>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</si>
  <si>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</si>
  <si>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</si>
  <si>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</si>
  <si>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</si>
  <si>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</si>
  <si>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</si>
  <si>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</si>
  <si>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</si>
  <si>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</si>
  <si>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</si>
  <si>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</si>
  <si>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</si>
  <si>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</si>
  <si>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</si>
  <si>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</si>
  <si>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</si>
  <si>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</si>
  <si>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</si>
  <si>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</si>
  <si>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</si>
  <si>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</si>
  <si>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</si>
  <si>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</si>
  <si>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</si>
  <si>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</si>
  <si>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</si>
  <si>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</si>
  <si>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</si>
  <si>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</si>
  <si>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</si>
  <si>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</si>
  <si>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</si>
  <si>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</si>
  <si>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</si>
  <si>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</si>
  <si>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</si>
  <si>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</si>
  <si>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</si>
  <si>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</si>
  <si>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</si>
  <si>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</si>
  <si>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</si>
  <si>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</si>
  <si>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</si>
  <si>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</si>
  <si>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</si>
  <si>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</si>
  <si>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</si>
  <si>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</si>
  <si>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</si>
  <si>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</si>
  <si>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</si>
  <si>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</si>
  <si>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</si>
  <si>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</si>
  <si>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</si>
  <si>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</si>
  <si>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</si>
  <si>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</si>
  <si>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</si>
  <si>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</si>
  <si>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</si>
  <si>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</si>
  <si>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</si>
  <si>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</si>
  <si>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</si>
  <si>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</si>
  <si>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</si>
  <si>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</si>
  <si>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</si>
  <si>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</si>
  <si>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</si>
  <si>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</si>
  <si>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</si>
  <si>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</si>
  <si>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</si>
  <si>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</si>
  <si>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</si>
  <si>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</si>
  <si>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</si>
  <si>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</si>
  <si>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</si>
  <si>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</si>
  <si>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</si>
  <si>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</si>
  <si>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</si>
  <si>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</si>
  <si>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</si>
  <si>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</si>
  <si>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</si>
  <si>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</si>
  <si>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</si>
  <si>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</si>
  <si>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</si>
  <si>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</si>
  <si>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</si>
  <si>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</si>
  <si>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</si>
  <si>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</si>
  <si>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</si>
  <si>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</si>
  <si>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</si>
  <si>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</si>
  <si>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</si>
  <si>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</si>
  <si>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</si>
  <si>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</si>
  <si>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</si>
  <si>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</si>
  <si>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</si>
  <si>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</si>
  <si>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</si>
  <si>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</si>
  <si>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</si>
  <si>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</si>
  <si>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</si>
  <si>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</si>
  <si>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</si>
  <si>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</si>
  <si>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</si>
  <si>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</si>
  <si>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</si>
  <si>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</si>
  <si>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</si>
  <si>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</si>
  <si>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</si>
  <si>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</si>
  <si>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</si>
  <si>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</si>
  <si>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</si>
  <si>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</si>
  <si>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</si>
  <si>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</si>
  <si>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</si>
  <si>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</si>
  <si>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</si>
  <si>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</si>
  <si>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</si>
  <si>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</si>
  <si>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</si>
  <si>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</si>
  <si>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</si>
  <si>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</si>
  <si>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</si>
  <si>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</si>
  <si>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</si>
  <si>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</si>
  <si>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</si>
  <si>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</si>
  <si>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</si>
  <si>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</si>
  <si>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</si>
  <si>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</si>
  <si>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</si>
  <si>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</si>
  <si>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</si>
  <si>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</si>
  <si>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</si>
  <si>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</si>
  <si>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</si>
  <si>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</si>
  <si>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</si>
  <si>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</si>
  <si>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</si>
  <si>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</si>
  <si>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</si>
  <si>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</si>
  <si>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</si>
  <si>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</si>
  <si>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</si>
  <si>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</si>
  <si>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</si>
  <si>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</si>
  <si>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</si>
  <si>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</si>
  <si>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</si>
  <si>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</si>
  <si>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</si>
  <si>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</si>
  <si>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</si>
  <si>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</si>
  <si>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</si>
  <si>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</si>
  <si>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</si>
  <si>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</si>
  <si>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</si>
  <si>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</si>
  <si>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</si>
  <si>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</si>
  <si>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</si>
  <si>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</si>
  <si>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</si>
  <si>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</si>
  <si>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</si>
  <si>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</si>
  <si>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</si>
  <si>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</si>
  <si>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</si>
  <si>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</si>
  <si>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</si>
  <si>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</si>
  <si>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</si>
  <si>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</si>
  <si>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</si>
  <si>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</si>
  <si>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</si>
  <si>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</si>
  <si>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</si>
  <si>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</si>
  <si>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</si>
  <si>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</si>
  <si>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</si>
  <si>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</si>
  <si>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</si>
  <si>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</si>
  <si>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</si>
  <si>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</si>
  <si>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</si>
  <si>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</si>
  <si>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</si>
  <si>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</si>
  <si>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</si>
  <si>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</si>
  <si>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</si>
  <si>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</si>
  <si>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</si>
  <si>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</si>
  <si>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</si>
  <si>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</si>
  <si>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</si>
  <si>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</si>
  <si>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</si>
  <si>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</si>
  <si>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</si>
  <si>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</si>
  <si>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</si>
  <si>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</si>
  <si>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</si>
  <si>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</si>
  <si>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</si>
  <si>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</si>
  <si>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</si>
  <si>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</si>
  <si>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</si>
  <si>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</si>
  <si>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</si>
  <si>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</si>
  <si>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</si>
  <si>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</si>
  <si>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</si>
  <si>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</si>
  <si>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</si>
  <si>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</si>
  <si>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</si>
  <si>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</si>
  <si>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</si>
  <si>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</si>
  <si>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</si>
  <si>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</si>
  <si>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</si>
  <si>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</si>
  <si>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</si>
  <si>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</si>
  <si>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</si>
  <si>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</si>
  <si>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</si>
  <si>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</si>
  <si>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</si>
  <si>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</si>
  <si>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</si>
  <si>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</si>
  <si>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</si>
  <si>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</si>
  <si>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</si>
  <si>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</si>
  <si>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</si>
  <si>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</si>
  <si>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</si>
  <si>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</si>
  <si>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</si>
  <si>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</si>
  <si>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</si>
  <si>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</si>
  <si>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</si>
  <si>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</si>
  <si>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</si>
  <si>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</si>
  <si>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</si>
  <si>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</si>
  <si>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PCM-20251117-00000387</t>
  </si>
  <si>
    <t>team moved need 90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</si>
  <si>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</si>
  <si>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</si>
  <si>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</si>
  <si>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</si>
  <si>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</si>
  <si>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</si>
  <si>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</si>
  <si>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</si>
  <si>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</si>
  <si>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</si>
  <si>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</si>
  <si>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</si>
  <si>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</si>
  <si>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</si>
  <si>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</si>
  <si>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</si>
  <si>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</si>
  <si>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</si>
  <si>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</si>
  <si>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</si>
  <si>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</si>
  <si>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</si>
  <si>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</si>
  <si>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</si>
  <si>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</si>
  <si>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</si>
  <si>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</si>
  <si>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</si>
  <si>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</si>
  <si>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</si>
  <si>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</si>
  <si>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</si>
  <si>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</si>
  <si>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</si>
  <si>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</si>
  <si>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</si>
  <si>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</si>
  <si>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</si>
  <si>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</si>
  <si>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</si>
  <si>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</si>
  <si>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</si>
  <si>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</si>
  <si>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</si>
  <si>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</si>
  <si>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</si>
  <si>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</si>
  <si>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</si>
  <si>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</si>
  <si>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</si>
  <si>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</si>
  <si>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</si>
  <si>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</si>
  <si>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</si>
  <si>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</si>
  <si>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</si>
  <si>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</si>
  <si>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</si>
  <si>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</si>
  <si>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</si>
  <si>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</si>
  <si>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</si>
  <si>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</si>
  <si>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</si>
  <si>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</si>
  <si>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</si>
  <si>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</si>
  <si>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</si>
  <si>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</si>
  <si>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</si>
  <si>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</si>
  <si>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</si>
  <si>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</si>
  <si>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</si>
  <si>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</si>
  <si>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</si>
  <si>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</si>
  <si>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</si>
  <si>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</si>
  <si>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</si>
  <si>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</si>
  <si>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</si>
  <si>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</si>
  <si>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</si>
  <si>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PCM-20251117-00000372</t>
  </si>
  <si>
    <t>MZH0986 down from HUB MZH9015 - ETA 30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</si>
  <si>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</si>
  <si>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</si>
  <si>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</si>
  <si>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</si>
  <si>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</si>
  <si>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</si>
  <si>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</si>
  <si>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</si>
  <si>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</si>
  <si>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</si>
  <si>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PCM-20251116-00002074</t>
  </si>
  <si>
    <t>site under night access due to Site located in deep valleys &amp; dangerous area // team will check by morining // ETA 60 mins</t>
  </si>
  <si>
    <t>PCM-20251116-00002313</t>
  </si>
  <si>
    <t>sectors down at 2025-11-17 00:49:29 due to  rectifier module faulty, under repair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</si>
</sst>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0" totalsRowShown="0" headerRowDxfId="157" dataDxfId="156" headerRowBorderDxfId="154" tableBorderDxfId="155" totalsRowBorderDxfId="153">
  <autoFilter ref="A1:CJ2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7" totalsRowShown="0" headerRowDxfId="31" dataDxfId="30" headerRowBorderDxfId="28" tableBorderDxfId="29">
  <autoFilter ref="A1:L1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4" totalsRowShown="0" headerRowDxfId="15" dataDxfId="14" headerRowBorderDxfId="12" tableBorderDxfId="13">
  <autoFilter ref="A1:L9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tabSelected="1"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315.33888356481475</v>
      </c>
      <c r="H2" s="76">
        <v>45662.943402777775</v>
      </c>
      <c r="I2" s="59" t="str">
        <f>IFERROR(VLOOKUP(D2,DB!A:F,6,0),"")</f>
        <v>Generator-SG</v>
      </c>
      <c r="J2" s="59" t="str">
        <f>IFERROR(VLOOKUP(D2,DB!A:G,7,0),"")</f>
        <v>Dead</v>
      </c>
      <c r="K2" s="67" t="s">
        <v>39022</v>
      </c>
      <c r="L2" s="65" t="str">
        <f>IFERROR(VLOOKUP(D2,DB!A:I,9,0),"")</f>
        <v>Latis</v>
      </c>
    </row>
    <row r="3" spans="1:15" ht="15" customHeight="1">
      <c r="A3" s="131" t="s">
        <v>39023</v>
      </c>
      <c r="B3" s="132" t="str">
        <f>IFERROR(VLOOKUP(D3,DB!A:K,11,0),"")</f>
        <v>R1</v>
      </c>
      <c r="C3" s="132">
        <v>2</v>
      </c>
      <c r="D3" s="132" t="s">
        <v>11638</v>
      </c>
      <c r="E3" s="133" t="s">
        <v>39021</v>
      </c>
      <c r="F3" s="130">
        <v>45978.260127314818</v>
      </c>
      <c r="G3" s="134">
        <f ca="1">IFERROR(NOW()-F3,"")</f>
        <v>2.7182175923371688E-2</v>
      </c>
      <c r="H3" s="130">
        <v>45978.248356481483</v>
      </c>
      <c r="I3" s="132" t="str">
        <f>IFERROR(VLOOKUP(D3,DB!A:F,6,0),"")</f>
        <v>SCECO</v>
      </c>
      <c r="J3" s="132" t="str">
        <f>IFERROR(VLOOKUP(D3,DB!A:G,7,0),"")</f>
        <v>Dead</v>
      </c>
      <c r="K3" s="135" t="s">
        <v>39024</v>
      </c>
      <c r="L3" s="136" t="str">
        <f>IFERROR(VLOOKUP(D3,DB!A:I,9,0),"")</f>
        <v>Latis</v>
      </c>
    </row>
    <row r="4" spans="1:15" ht="15" customHeight="1">
      <c r="A4" s="131"/>
      <c r="B4" s="132" t="str">
        <f>IFERROR(VLOOKUP(D4,DB!A:K,11,0),"")</f>
        <v/>
      </c>
      <c r="C4" s="132"/>
      <c r="D4" s="132"/>
      <c r="E4" s="133"/>
      <c r="F4" s="130"/>
      <c r="G4" s="134">
        <f ca="1">IFERROR(NOW()-F4,"")</f>
        <v>45978.287309490741</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45978.287309490741</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45978.287309490741</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45978.287309490741</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45978.287309490741</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45978.287309490741</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45978.287309490741</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45978.287309490741</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45978.287309490741</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45978.287309490741</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45978.287309490741</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45978.287309490741</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45978.287309490741</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45978.287309490741</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45978.287309490741</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45978.287309490741</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45978.287309490741</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45978.287309490741</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45978.287309490741</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45978.287309490741</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45978.287309490741</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45978.287309490741</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45978.287309490741</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45978.287309490741</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45978.287309490741</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45978.287309490741</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45978.287309490741</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45978.287309490741</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45978.287309490741</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45978.287309490741</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45978.287309490741</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45978.287309490741</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45978.287309490741</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45978.287309490741</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45978.287309490741</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45978.287309490741</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45978.287309490741</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45978.287309490741</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45978.287309490741</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45978.287309490741</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45978.287309490741</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45978.287309490741</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45978.287309490741</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45978.287309490741</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45978.287309490741</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45978.287309490741</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45978.287309490741</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45978.287309490741</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45978.287309490741</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45978.287309490741</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45978.287309490741</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45978.287309490741</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45978.287309490741</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45978.287309490741</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45978.287309490741</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45978.287309490741</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45978.287309490741</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45978.287309490741</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45978.287309490741</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45978.287309490741</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45978.287309490741</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45978.287309490741</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45978.287309490741</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45978.287309490741</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45978.287309490741</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45978.287309490741</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45978.287309490741</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45978.287309490741</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45978.287309490741</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45978.287309490741</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45978.287309490741</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45978.287309490741</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45978.287309490741</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D2CACC05-85C1-4299-8362-675B5CC371F5}"/>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0"/>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13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153.28747152777942</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37">
        <v>45976.436342592591</v>
      </c>
      <c r="G4" s="105">
        <f ca="1">IFERROR(NOW()-F4,"-")</f>
        <v>1.8509668981496361</v>
      </c>
      <c r="H4" s="104">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38852</v>
      </c>
      <c r="E5" s="103" t="s">
        <v>39021</v>
      </c>
      <c r="F5" s="104">
        <v>45978.045659722222</v>
      </c>
      <c r="G5" s="105">
        <f ca="1">IFERROR(NOW()-F5,"-")</f>
        <v>0.24164976851898246</v>
      </c>
      <c r="H5" s="104">
        <v>45978.039409722223</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R2</v>
      </c>
      <c r="C6" s="18"/>
      <c r="D6" s="140" t="s">
        <v>25871</v>
      </c>
      <c r="E6" s="103"/>
      <c r="F6" s="104"/>
      <c r="G6" s="105">
        <f ca="1">IFERROR(NOW()-F6,"-")</f>
        <v>45978.287309490741</v>
      </c>
      <c r="H6" s="104"/>
      <c r="I6" s="18" t="str">
        <f>IFERROR(VLOOKUP(D6,DB!A:F,6,0),"")</f>
        <v>Generator-SG</v>
      </c>
      <c r="J6" s="18" t="str">
        <f>IFERROR(VLOOKUP(D6,DB!A:G,7,0),"")</f>
        <v>Dead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45978.287309490741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45978.287309490741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40"/>
      <c r="B9" s="61" t="str">
        <f>IFERROR(VLOOKUP(D9,DB!A:K,11,0),"")</f>
        <v/>
      </c>
      <c r="C9" s="61"/>
      <c r="D9" s="61"/>
      <c r="E9" s="85"/>
      <c r="F9" s="74"/>
      <c r="G9" s="75">
        <f ca="1">IFERROR(NOW()-F9,"-")</f>
        <v>45978.287309490741</v>
      </c>
      <c r="H9" s="74"/>
      <c r="I9" s="61" t="str">
        <f>IFERROR(VLOOKUP(D9,DB!A:F,6,0),"")</f>
        <v/>
      </c>
      <c r="J9" s="61" t="str">
        <f>IFERROR(VLOOKUP(D9,DB!A:G,7,0),"")</f>
        <v/>
      </c>
      <c r="K9" s="86"/>
      <c r="L9" s="61" t="str">
        <f>IFERROR(VLOOKUP(D9,DB!A:I,9,0),"")</f>
        <v/>
      </c>
      <c r="M9" s="113"/>
      <c r="N9" s="113"/>
      <c r="O9" s="113"/>
      <c r="P9" s="113"/>
      <c r="Q9" s="113"/>
      <c r="R9" s="113"/>
      <c r="S9" s="113"/>
      <c r="T9" s="113"/>
      <c r="U9" s="113"/>
      <c r="V9" s="113"/>
      <c r="W9" s="113"/>
      <c r="X9" s="113"/>
      <c r="Y9" s="113"/>
      <c r="Z9" s="113"/>
      <c r="AA9" s="113"/>
      <c r="AB9" s="113"/>
      <c r="AC9" s="113"/>
      <c r="AD9" s="113"/>
      <c r="AE9" s="113"/>
      <c r="AF9" s="113"/>
      <c r="AG9" s="113"/>
      <c r="AH9" s="113"/>
      <c r="AI9" s="113"/>
      <c r="AJ9" s="113"/>
      <c r="AK9" s="113"/>
      <c r="AL9" s="113"/>
      <c r="AM9" s="113"/>
      <c r="AN9" s="113"/>
      <c r="AO9" s="113"/>
      <c r="AP9" s="113"/>
      <c r="AQ9" s="113"/>
      <c r="AR9" s="113"/>
      <c r="AS9" s="113"/>
      <c r="AT9" s="113"/>
      <c r="AU9" s="113"/>
      <c r="AV9" s="113"/>
      <c r="AW9" s="113"/>
      <c r="AX9" s="113"/>
      <c r="AY9" s="113"/>
      <c r="AZ9" s="113"/>
      <c r="BA9" s="113"/>
      <c r="BB9" s="113"/>
      <c r="BC9" s="113"/>
      <c r="BD9" s="113"/>
      <c r="BE9" s="113"/>
      <c r="BF9" s="113"/>
      <c r="BG9" s="113"/>
      <c r="BH9" s="113"/>
      <c r="BI9" s="113"/>
      <c r="BJ9" s="113"/>
      <c r="BK9" s="113"/>
      <c r="BL9" s="113"/>
      <c r="BM9" s="113"/>
      <c r="BN9" s="113"/>
      <c r="BO9" s="113"/>
      <c r="BP9" s="113"/>
      <c r="BQ9" s="113"/>
      <c r="BR9" s="113"/>
      <c r="BS9" s="113"/>
      <c r="BT9" s="113"/>
      <c r="BU9" s="113"/>
      <c r="BV9" s="113"/>
      <c r="BW9" s="113"/>
      <c r="BX9" s="113"/>
      <c r="BY9" s="113"/>
      <c r="BZ9" s="113"/>
      <c r="CA9" s="113"/>
      <c r="CB9" s="113"/>
      <c r="CC9" s="113"/>
      <c r="CD9" s="113"/>
      <c r="CE9" s="113"/>
      <c r="CF9" s="113"/>
      <c r="CG9" s="113"/>
      <c r="CH9" s="113"/>
      <c r="CI9" s="113"/>
      <c r="CJ9" s="114"/>
    </row>
    <row r="10" spans="1:88" ht="31.5" customHeight="1">
      <c r="A10" s="102"/>
      <c r="B10" s="18" t="str">
        <f>IFERROR(VLOOKUP(D10,DB!A:K,11,0),"")</f>
        <v/>
      </c>
      <c r="C10" s="18"/>
      <c r="D10" s="18"/>
      <c r="E10" s="103"/>
      <c r="F10" s="104"/>
      <c r="G10" s="105">
        <f ca="1">IFERROR(NOW()-F10,"-")</f>
        <v>45978.287309490741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45978.287309490741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45978.287309490741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45978.287309490741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45978.287309490741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45978.287309490741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45978.287309490741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45978.287309490741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45978.287309490741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45978.287309490741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45978.287309490741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45978.287309490741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45978.287309490741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45978.287309490741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45978.287309490741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45978.287309490741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45978.287309490741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45978.287309490741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45978.287309490741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45978.287309490741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45978.287309490741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45978.287309490741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45978.287309490741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45978.287309490741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45978.287309490741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45978.287309490741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45978.287309490741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45978.287309490741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45978.287309490741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45978.287309490741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45978.287309490741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45978.287309490741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45978.287309490741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45978.287309490741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45978.287309490741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45978.287309490741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45978.287309490741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45978.287309490741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45978.287309490741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45978.287309490741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45978.287309490741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45978.287309490741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45978.287309490741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45978.287309490741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45978.287309490741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45978.287309490741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45978.287309490741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45978.287309490741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45978.287309490741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45978.287309490741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45978.287309490741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45978.287309490741</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45978.287309490741</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45978.287309490741</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45978.287309490741</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45978.287309490741</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45978.287309490741</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45978.287309490741</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45978.287309490741</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45978.287309490741</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45978.287309490741</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45978.287309490741</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45978.287309490741</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45978.287309490741</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45978.287309490741</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45978.287309490741</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45978.287309490741</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45978.287309490741</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45978.287309490741</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45978.287309490741</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45978.287309490741</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45978.287309490741</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45978.287309490741</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45978.287309490741</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45978.287309490741</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45978.287309490741</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45978.287309490741</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45978.287309490741</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45978.287309490741</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45978.287309490741</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45978.287309490741</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45978.287309490741</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45978.287309490741</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45978.287309490741</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45978.287309490741</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45978.287309490741</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45978.287309490741</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45978.287309490741</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45978.287309490741</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45978.287309490741</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45978.287309490741</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45978.287309490741</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45978.287309490741</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45978.287309490741</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45978.287309490741</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45978.287309490741</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45978.287309490741</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45978.287309490741</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45978.287309490741</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45978.287309490741</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45978.287309490741</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45978.287309490741</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45978.287309490741</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45978.287309490741</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45978.287309490741</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45978.287309490741</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45978.287309490741</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45978.287309490741</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45978.287309490741</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45978.287309490741</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45978.287309490741</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45978.287309490741</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45978.287309490741</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45978.287309490741</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45978.287309490741</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45978.287309490741</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45978.287309490741</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45978.287309490741</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45978.287309490741</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45978.287309490741</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45978.287309490741</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45978.287309490741</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45978.287309490741</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45978.287309490741</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45978.287309490741</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45978.287309490741</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45978.287309490741</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45978.287309490741</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45978.287309490741</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45978.287309490741</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45978.287309490741</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45978.287309490741</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45978.287309490741</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45978.287309490741</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45978.287309490741</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45978.287309490741</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45978.287309490741</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45978.287309490741</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45978.287309490741</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45978.287309490741</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45978.287309490741</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45978.287309490741</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45978.287309490741</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45978.287309490741</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45978.287309490741</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45978.287309490741</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45978.287309490741</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45978.287309490741</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45978.287309490741</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45978.287309490741</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45978.287309490741</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45978.287309490741</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45978.287309490741</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45978.287309490741</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45978.287309490741</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45978.287309490741</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45978.287309490741</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45978.287309490741</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45978.287309490741</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45978.287309490741</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45978.287309490741</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45978.287309490741</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45978.287309490741</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45978.287309490741</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45978.287309490741</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45978.287309490741</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45978.287309490741</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45978.287309490741</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45978.287309490741</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45978.287309490741</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45978.287309490741</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45978.287309490741</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45978.287309490741</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45978.287309490741</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45978.287309490741</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45978.287309490741</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45978.287309490741</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45978.287309490741</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45978.287309490741</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45978.287309490741</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45978.287309490741</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45978.287309490741</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45978.287309490741</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45978.287309490741</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45978.287309490741</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45978.287309490741</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45978.287309490741</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45978.287309490741</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45978.287309490741</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45978.287309490741</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45978.287309490741</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45978.287309490741</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45978.287309490741</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45978.287309490741</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45978.287309490741</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45978.287309490741</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45978.287309490741</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45978.287309490741</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45978.287309490741</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45978.287309490741</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45978.287309490741</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45978.287309490741</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45978.287309490741</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45978.287309490741</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45978.287309490741</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45978.287309490741</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45978.287309490741</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45978.287309490741</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45978.287309490741</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45978.287309490741</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ca="1">IFERROR(NOW()-F220,"-")</f>
        <v>45978.287309490741</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sheetData>
  <dataValidations count="2">
    <dataValidation allowBlank="1" showInputMessage="1" showErrorMessage="1" sqref="E1" xr:uid="{4D935161-CDD3-4592-B877-3FB59C99E142}"/>
    <dataValidation type="list" allowBlank="1" showInputMessage="1" showErrorMessage="1" sqref="E3:E2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45978.287309490741</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45978.287309490741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45978.287309490741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45978.287309490741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45978.287309490741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45978.287309490741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45978.287309490741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45978.287309490741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45978.287309490741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45978.287309490741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45978.287309490741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45978.287309490741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45978.287309490741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45978.287309490741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45978.287309490741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45978.287309490741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45978.287309490741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45978.287309490741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45978.287309490741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45978.287309490741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45978.287309490741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45978.287309490741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45978.287309490741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45978.287309490741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45978.287309490741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45978.287309490741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45978.287309490741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45978.287309490741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45978.287309490741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45978.287309490741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45978.287309490741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45978.287309490741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45978.287309490741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45978.287309490741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45978.287309490741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45978.287309490741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45978.287309490741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45978.287309490741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45978.287309490741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45978.287309490741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45978.287309490741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45978.287309490741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45978.287309490741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45978.287309490741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45978.287309490741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45978.287309490741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45978.287309490741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45978.287309490741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45978.287309490741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45978.287309490741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45978.287309490741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45978.287309490741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45978.287309490741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45978.287309490741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45978.287309490741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45978.287309490741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45978.287309490741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45978.287309490741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45978.287309490741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45978.287309490741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45978.287309490741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45978.287309490741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45978.287309490741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45978.287309490741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45978.287309490741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45978.287309490741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45978.287309490741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45978.287309490741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45978.287309490741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45978.287309490741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45978.287309490741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45978.287309490741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45978.287309490741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45978.287309490741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45978.287309490741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45978.287309490741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45978.287309490741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45978.287309490741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45978.287309490741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45978.287309490741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45978.287309490741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45978.287309490741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45978.287309490741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45978.287309490741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45978.287309490741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45978.287309490741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45978.287309490741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45978.287309490741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45978.287309490741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45978.287309490741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45978.287309490741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45978.287309490741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45978.287309490741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45978.287309490741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45978.287309490741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45978.287309490741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45978.287309490741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45978.287309490741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45978.287309490741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45978.287309490741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45978.287309490741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45978.287309490741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45978.287309490741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45978.287309490741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45978.287309490741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45978.287309490741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45978.287309490741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45978.287309490741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45978.287309490741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45978.287309490741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45978.287309490741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45978.287309490741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45978.287309490741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45978.287309490741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45978.287309490741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45978.287309490741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45978.287309490741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45978.287309490741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45978.287309490741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45978.287309490741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45978.287309490741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45978.287309490741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45978.287309490741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45978.287309490741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45978.287309490741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45978.287309490741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45978.287309490741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45978.287309490741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45978.287309490741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45978.287309490741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45978.287309490741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45978.287309490741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45978.287309490741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45978.287309490741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45978.287309490741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45978.287309490741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45978.287309490741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45978.287309490741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45978.287309490741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45978.287309490741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45978.287309490741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45978.287309490741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45978.287309490741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45978.287309490741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45978.287309490741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45978.287309490741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45978.287309490741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45978.287309490741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45978.287309490741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45978.287309490741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45978.287309490741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45978.287309490741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45978.287309490741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45978.287309490741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45978.287309490741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45978.287309490741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45978.287309490741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45978.287309490741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45978.287309490741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45978.287309490741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45978.287309490741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45978.287309490741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45978.287309490741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45978.287309490741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45978.287309490741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45978.287309490741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45978.287309490741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45978.287309490741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45978.287309490741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45978.287309490741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45978.287309490741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45978.287309490741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45978.287309490741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45978.287309490741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45978.287309490741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45978.287309490741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45978.287309490741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45978.287309490741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45978.287309490741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45978.287309490741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45978.287309490741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45978.287309490741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45978.287309490741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45978.287309490741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45978.287309490741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45978.287309490741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45978.287309490741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45978.287309490741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45978.287309490741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45978.287309490741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45978.287309490741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45978.287309490741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45978.287309490741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45978.287309490741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45978.287309490741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45978.287309490741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45978.287309490741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45978.287309490741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45978.287309490741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45978.287309490741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45978.287309490741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45978.287309490741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45978.287309490741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45978.287309490741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45978.287309490741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45978.287309490741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45978.287309490741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45978.287309490741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45978.287309490741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45978.287309490741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45978.287309490741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45978.287309490741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45978.287309490741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45978.287309490741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45978.287309490741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45978.287309490741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45978.287309490741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45978.287309490741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45978.287309490741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45978.287309490741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45978.287309490741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45978.287309490741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45978.287309490741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45978.287309490741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45978.287309490741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45978.287309490741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45978.287309490741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45978.287309490741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45978.287309490741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45978.287309490741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45978.287309490741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45978.287309490741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45978.287309490741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45978.287309490741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45978.287309490741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45978.287309490741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45978.287309490741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45978.287309490741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45978.287309490741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45978.287309490741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45978.287309490741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45978.287309490741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45978.287309490741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45978.287309490741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45978.287309490741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45978.287309490741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45978.287309490741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45978.287309490741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45978.287309490741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45978.287309490741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45978.287309490741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45978.287309490741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45978.287309490741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45978.287309490741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45978.287309490741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45978.287309490741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45978.287309490741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45978.287309490741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45978.287309490741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45978.287309490741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45978.287309490741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45978.287309490741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45978.287309490741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45978.287309490741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45978.287309490741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45978.287309490741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45978.287309490741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45978.287309490741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45978.287309490741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45978.287309490741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45978.287309490741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45978.287309490741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45978.287309490741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45978.287309490741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45978.287309490741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45978.287309490741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45978.287309490741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45978.287309490741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45978.287309490741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45978.287309490741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45978.287309490741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45978.287309490741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45978.287309490741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45978.287309490741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45978.287309490741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45978.287309490741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45978.287309490741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45978.287309490741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45978.287309490741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45978.287309490741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45978.287309490741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45978.287309490741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45978.287309490741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45978.287309490741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45978.287309490741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45978.287309490741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45978.287309490741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45978.287309490741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45978.287309490741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45978.287309490741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45978.287309490741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45978.287309490741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45978.287309490741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45978.287309490741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45978.287309490741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45978.287309490741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45978.287309490741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45978.287309490741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45978.287309490741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45978.287309490741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45978.287309490741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45978.287309490741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45978.287309490741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45978.287309490741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45978.287309490741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45978.287309490741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45978.287309490741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45978.287309490741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45978.287309490741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45978.287309490741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45978.287309490741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45978.287309490741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45978.287309490741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45978.287309490741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45978.287309490741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45978.287309490741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45978.287309490741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45978.287309490741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45978.287309490741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45978.287309490741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45978.287309490741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45978.287309490741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45978.287309490741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45978.287309490741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45978.287309490741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45978.287309490741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45978.287309490741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45978.287309490741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45978.287309490741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45978.287309490741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45978.287309490741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45978.287309490741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45978.287309490741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45978.287309490741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45978.287309490741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45978.287309490741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45978.287309490741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45978.287309490741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45978.287309490741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45978.287309490741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45978.287309490741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45978.287309490741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45978.287309490741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45978.287309490741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45978.287309490741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45978.287309490741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45978.287309490741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45978.287309490741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45978.287309490741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45978.287309490741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45978.287309490741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45978.287309490741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45978.287309490741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45978.287309490741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45978.287309490741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45978.287309490741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45978.287309490741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45978.287309490741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45978.287309490741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45978.287309490741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45978.287309490741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45978.287309490741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45978.287309490741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45978.287309490741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45978.287309490741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45978.287309490741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45978.287309490741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45978.287309490741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45978.287309490741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45978.287309490741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45978.287309490741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45978.287309490741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45978.287309490741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45978.287309490741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45978.287309490741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45978.287309490741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45978.287309490741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45978.287309490741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45978.287309490741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45978.287309490741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45978.287309490741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45978.287309490741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45978.287309490741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45978.287309490741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45978.287309490741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45978.287309490741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45978.287309490741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45978.287309490741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45978.287309490741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45978.287309490741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45978.287309490741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45978.287309490741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45978.287309490741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45978.287309490741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45978.287309490741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45978.287309490741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45978.287309490741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45978.287309490741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45978.287309490741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45978.287309490741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45978.287309490741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45978.287309490741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45978.287309490741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45978.287309490741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45978.287309490741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45978.287309490741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45978.287309490741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45978.287309490741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45978.287309490741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45978.287309490741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45978.287309490741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45978.287309490741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45978.287309490741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45978.287309490741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45978.287309490741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45978.287309490741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45978.287309490741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45978.287309490741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45978.287309490741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45978.287309490741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45978.287309490741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45978.287309490741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45978.287309490741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45978.287309490741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45978.287309490741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45978.287309490741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45978.287309490741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45978.287309490741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45978.287309490741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45978.287309490741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45978.287309490741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45978.287309490741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45978.287309490741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45978.287309490741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45978.287309490741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45978.287309490741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45978.287309490741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45978.287309490741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45978.287309490741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45978.287309490741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45978.287309490741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45978.287309490741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45978.287309490741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45978.287309490741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45978.287309490741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45978.287309490741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45978.287309490741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45978.287309490741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45978.287309490741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45978.287309490741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45978.287309490741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45978.287309490741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45978.287309490741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45978.287309490741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45978.287309490741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45978.287309490741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45978.287309490741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45978.287309490741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45978.287309490741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45978.287309490741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45978.287309490741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45978.287309490741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45978.287309490741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45978.287309490741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45978.287309490741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45978.287309490741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45978.287309490741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45978.287309490741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45978.287309490741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45978.287309490741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45978.287309490741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45978.287309490741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45978.287309490741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45978.287309490741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45978.287309490741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45978.287309490741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45978.287309490741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45978.287309490741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45978.287309490741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45978.287309490741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45978.287309490741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45978.287309490741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45978.287309490741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45978.287309490741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45978.287309490741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45978.287309490741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45978.287309490741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45978.287309490741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45978.287309490741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45978.287309490741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45978.287309490741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45978.287309490741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45978.287309490741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45978.287309490741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45978.287309490741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45978.287309490741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45978.287309490741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45978.287309490741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45978.287309490741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45978.287309490741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45978.287309490741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45978.287309490741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45978.287309490741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45978.287309490741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45978.287309490741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45978.287309490741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45978.287309490741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45978.287309490741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45978.287309490741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45978.287309490741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45978.287309490741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45978.287309490741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45978.287309490741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45978.287309490741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45978.287309490741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45978.287309490741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45978.287309490741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45978.287309490741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45978.287309490741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45978.287309490741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45978.287309490741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45978.287309490741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45978.287309490741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45978.287309490741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45978.287309490741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45978.287309490741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45978.287309490741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45978.287309490741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45978.287309490741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45978.287309490741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45978.287309490741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45978.287309490741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45978.287309490741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45978.287309490741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45978.287309490741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45978.287309490741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45978.287309490741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45978.287309490741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45978.287309490741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45978.287309490741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45978.287309490741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45978.287309490741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45978.287309490741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45978.287309490741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45978.287309490741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45978.287309490741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45978.287309490741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45978.287309490741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45978.287309490741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45978.287309490741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45978.287309490741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45978.287309490741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45978.287309490741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45978.287309490741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45978.287309490741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45978.287309490741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45978.287309490741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45978.287309490741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45978.287309490741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45978.287309490741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45978.287309490741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45978.287309490741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45978.287309490741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45978.287309490741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45978.287309490741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45978.287309490741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45978.287309490741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45978.287309490741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45978.287309490741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45978.287309490741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45978.287309490741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45978.287309490741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45978.287309490741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45978.287309490741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45978.287309490741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45978.287309490741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45978.287309490741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45978.287309490741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45978.287309490741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45978.287309490741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45978.287309490741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45978.287309490741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45978.287309490741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45978.287309490741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45978.287309490741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45978.287309490741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45978.287309490741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45978.287309490741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45978.287309490741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45978.287309490741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45978.287309490741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45978.287309490741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45978.287309490741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45978.287309490741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45978.287309490741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45978.287309490741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45978.287309490741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45978.287309490741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45978.287309490741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45978.287309490741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45978.287309490741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45978.287309490741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45978.287309490741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45978.287309490741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45978.287309490741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45978.287309490741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45978.287309490741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45978.287309490741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45978.287309490741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45978.287309490741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45978.287309490741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45978.287309490741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45978.287309490741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45978.287309490741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45978.287309490741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45978.287309490741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45978.287309490741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45978.287309490741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45978.287309490741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45978.287309490741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45978.287309490741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45978.287309490741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45978.287309490741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45978.287309490741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45978.287309490741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45978.287309490741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45978.287309490741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45978.287309490741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45978.287309490741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45978.287309490741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45978.287309490741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45978.287309490741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45978.287309490741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45978.287309490741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45978.287309490741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45978.287309490741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45978.287309490741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45978.287309490741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45978.287309490741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45978.287309490741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45978.287309490741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45978.287309490741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45978.287309490741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45978.287309490741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45978.287309490741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45978.287309490741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45978.287309490741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45978.287309490741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45978.287309490741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45978.287309490741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45978.287309490741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45978.287309490741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45978.287309490741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45978.287309490741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45978.287309490741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45978.287309490741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45978.287309490741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45978.287309490741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45978.287309490741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45978.287309490741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45978.287309490741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45978.287309490741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45978.287309490741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45978.287309490741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45978.287309490741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45978.287309490741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45978.287309490741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45978.287309490741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45978.287309490741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45978.287309490741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45978.287309490741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45978.287309490741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45978.287309490741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45978.287309490741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45978.287309490741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45978.287309490741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45978.287309490741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45978.287309490741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45978.287309490741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45978.287309490741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45978.287309490741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45978.287309490741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45978.287309490741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45978.287309490741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45978.287309490741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45978.287309490741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45978.287309490741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45978.287309490741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45978.287309490741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45978.287309490741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45978.287309490741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45978.287309490741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45978.287309490741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45978.287309490741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45978.287309490741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45978.287309490741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45978.287309490741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45978.287309490741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45978.287309490741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45978.287309490741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45978.287309490741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45978.287309490741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45978.287309490741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45978.287309490741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45978.287309490741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45978.287309490741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45978.287309490741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45978.287309490741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45978.287309490741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45978.287309490741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45978.287309490741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45978.287309490741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45978.287309490741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45978.287309490741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45978.287309490741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45978.287309490741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45978.287309490741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45978.287309490741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45978.287309490741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45978.287309490741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45978.287309490741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45978.287309490741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45978.287309490741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45978.287309490741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45978.287309490741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45978.287309490741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45978.287309490741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45978.287309490741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45978.287309490741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45978.287309490741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45978.287309490741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45978.287309490741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45978.287309490741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45978.287309490741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45978.287309490741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45978.287309490741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45978.287309490741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45978.287309490741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45978.287309490741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45978.287309490741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45978.287309490741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45978.287309490741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45978.287309490741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45978.287309490741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45978.287309490741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45978.287309490741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45978.287309490741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45978.287309490741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45978.287309490741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45978.287309490741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45978.287309490741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45978.287309490741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45978.287309490741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45978.287309490741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45978.287309490741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45978.287309490741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45978.287309490741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45978.287309490741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45978.287309490741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45978.287309490741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45978.287309490741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45978.287309490741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45978.287309490741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45978.287309490741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45978.287309490741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45978.287309490741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45978.287309490741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45978.287309490741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45978.287309490741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45978.287309490741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45978.287309490741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45978.287309490741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45978.287309490741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45978.287309490741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45978.287309490741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45978.287309490741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45978.287309490741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45978.287309490741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45978.287309490741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45978.287309490741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45978.287309490741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45978.287309490741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45978.287309490741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45978.287309490741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45978.287309490741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45978.287309490741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45978.287309490741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45978.287309490741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45978.287309490741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45978.287309490741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45978.287309490741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45978.287309490741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45978.287309490741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45978.287309490741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45978.287309490741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45978.287309490741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45978.287309490741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45978.287309490741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45978.287309490741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45978.287309490741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45978.287309490741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45978.287309490741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45978.287309490741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45978.287309490741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45978.287309490741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45978.287309490741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45978.287309490741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45978.287309490741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45978.287309490741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45978.287309490741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45978.287309490741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45978.287309490741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45978.287309490741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45978.287309490741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45978.287309490741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45978.287309490741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45978.287309490741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45978.287309490741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45978.287309490741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45978.287309490741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45978.287309490741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45978.287309490741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45978.287309490741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45978.287309490741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45978.287309490741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45978.287309490741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45978.287309490741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45978.287309490741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45978.287309490741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45978.287309490741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45978.287309490741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45978.287309490741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45978.287309490741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45978.287309490741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45978.287309490741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45978.287309490741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45978.287309490741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45978.287309490741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45978.287309490741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45978.287309490741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45978.287309490741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45978.287309490741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45978.287309490741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45978.287309490741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45978.287309490741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45978.287309490741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45978.287309490741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45978.287309490741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45978.287309490741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45978.287309490741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45978.287309490741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45978.287309490741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45978.287309490741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45978.287309490741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45978.287309490741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45978.287309490741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45978.287309490741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45978.287309490741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45978.287309490741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45978.287309490741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45978.287309490741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45978.287309490741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45978.287309490741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45978.287309490741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45978.287309490741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45978.287309490741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45978.287309490741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45978.287309490741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45978.287309490741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45978.287309490741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45978.287309490741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45978.287309490741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45978.287309490741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45978.287309490741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45978.287309490741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45978.287309490741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45978.287309490741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45978.287309490741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45978.287309490741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45978.287309490741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45978.287309490741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45978.287309490741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45978.287309490741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45978.287309490741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45978.287309490741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45978.287309490741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45978.287309490741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45978.287309490741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45978.287309490741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45978.287309490741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45978.287309490741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45978.287309490741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45978.287309490741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45978.287309490741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45978.287309490741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45978.287309490741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45978.287309490741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45978.287309490741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45978.287309490741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45978.287309490741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45978.287309490741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45978.287309490741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45978.287309490741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45978.287309490741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45978.287309490741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45978.287309490741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45978.287309490741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45978.287309490741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45978.287309490741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45978.287309490741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45978.287309490741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45978.287309490741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45978.287309490741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45978.287309490741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45978.287309490741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45978.287309490741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45978.287309490741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45978.287309490741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45978.287309490741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45978.287309490741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45978.287309490741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45978.287309490741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45978.287309490741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45978.287309490741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45978.287309490741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45978.287309490741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45978.287309490741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45978.287309490741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45978.287309490741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45978.287309490741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45978.287309490741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45978.287309490741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45978.287309490741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45978.287309490741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45978.287309490741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45978.287309490741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45978.287309490741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45978.287309490741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45978.287309490741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45978.287309490741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45978.287309490741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45978.287309490741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45978.287309490741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45978.287309490741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45978.287309490741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45978.287309490741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45978.287309490741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45978.287309490741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45978.287309490741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45978.287309490741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45978.287309490741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45978.287309490741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45978.287309490741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45978.287309490741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45978.287309490741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45978.287309490741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45978.287309490741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45978.287309490741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45978.287309490741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45978.287309490741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45978.287309490741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45978.287309490741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45978.287309490741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45978.287309490741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45978.287309490741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45978.287309490741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45978.287309490741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45978.287309490741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45978.287309490741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45978.287309490741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45978.287309490741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45978.287309490741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45978.287309490741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45978.287309490741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45978.287309490741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45978.287309490741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45978.287309490741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45978.287309490741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45978.287309490741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45978.287309490741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45978.287309490741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45978.287309490741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45978.287309490741</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9" sqre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274.80659189814469</v>
      </c>
      <c r="H2" s="96">
        <v>45703.474768518521</v>
      </c>
      <c r="I2" s="96" t="str">
        <f>IFERROR(VLOOKUP(D2,DB!A:F,6,0),"")</f>
        <v>SCECO</v>
      </c>
      <c r="J2" s="96" t="str">
        <f>IFERROR(VLOOKUP(D2,DB!A:G,7,0),"")</f>
        <v>Dead</v>
      </c>
      <c r="K2" s="98" t="s">
        <v>39112</v>
      </c>
      <c r="L2" s="92" t="str">
        <f>IFERROR(VLOOKUP(D2,DB!A:I,9,0),"")</f>
        <v>Latis</v>
      </c>
    </row>
    <row r="3" spans="1:16" ht="15" customHeight="1">
      <c r="A3" s="116"/>
      <c r="B3" s="116" t="str">
        <f>IFERROR(VLOOKUP(D3,DB!A:K,11,0),"")</f>
        <v/>
      </c>
      <c r="C3" s="94"/>
      <c r="D3" s="92"/>
      <c r="E3" s="95"/>
      <c r="F3" s="96"/>
      <c r="G3" s="97">
        <f ca="1">IFERROR(NOW()-F3,"")</f>
        <v>45978.287309490741</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ca="1">IFERROR(NOW()-F4,"")</f>
        <v>45978.287309490741</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45978.287309490741</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45978.287309490741</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45978.287309490741</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45978.287309490741</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45978.287309490741</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45978.287309490741</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45978.287309490741</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45978.287309490741</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45978.287309490741</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45978.287309490741</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45978.287309490741</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45978.287309490741</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45978.287309490741</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45978.287309490741</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45978.287309490741</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45978.287309490741</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45978.287309490741</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45978.287309490741</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45978.287309490741</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45978.287309490741</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45978.287309490741</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45978.287309490741</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45978.287309490741</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45978.287309490741</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45978.287309490741</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45978.287309490741</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45978.287309490741</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45978.287309490741</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45978.287309490741</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45978.287309490741</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45978.287309490741</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45978.287309490741</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45978.287309490741</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45978.287309490741</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45978.287309490741</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45978.287309490741</v>
      </c>
      <c r="H40" s="96"/>
      <c r="I40" s="116" t="str">
        <f>IFERROR(VLOOKUP(D40,DB!A:F,6,0),"")</f>
        <v/>
      </c>
      <c r="J40" s="116"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7"/>
  <sheetViews>
    <sheetView workbookViewId="0">
      <selection activeCell="K6" sqref="K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39113</v>
      </c>
      <c r="B2" s="37" t="str">
        <f>IFERROR(VLOOKUP(D2,DB!A:K,11,0),"")</f>
        <v>R5</v>
      </c>
      <c r="C2" s="37">
        <v>3</v>
      </c>
      <c r="D2" s="107" t="s">
        <v>36011</v>
      </c>
      <c r="E2" s="37" t="s">
        <v>39021</v>
      </c>
      <c r="F2" s="38">
        <v>45891.832060185188</v>
      </c>
      <c r="G2" s="109">
        <f ca="1">IFERROR(NOW()-F2,"")</f>
        <v>86.45524930555257</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39102</v>
      </c>
      <c r="F3" s="38">
        <v>45926.188877314817</v>
      </c>
      <c r="G3" s="109">
        <f t="shared" ref="G3" ca="1" si="0">IFERROR(NOW()-F3,"")</f>
        <v>52.098432175924245</v>
      </c>
      <c r="H3" s="38">
        <v>45926.158159722225</v>
      </c>
      <c r="I3" s="37" t="str">
        <f>IFERROR(VLOOKUP(D3,DB!A:F,6,0),"")</f>
        <v>SCECO</v>
      </c>
      <c r="J3" s="37" t="str">
        <f>IFERROR(VLOOKUP(D3,DB!A:G,7,0),"")</f>
        <v>Good</v>
      </c>
      <c r="K3" s="37" t="s">
        <v>39116</v>
      </c>
      <c r="L3" s="37" t="str">
        <f>IFERROR(VLOOKUP(D3,DB!A:I,9,0),"")</f>
        <v>Latis</v>
      </c>
      <c r="M3" s="106"/>
    </row>
    <row r="4" spans="1:13" ht="48" customHeight="1">
      <c r="A4" s="110" t="s">
        <v>39117</v>
      </c>
      <c r="B4" s="110" t="str">
        <f>IFERROR(VLOOKUP(D4,DB!A:K,11,0),"")</f>
        <v>R5</v>
      </c>
      <c r="C4" s="110">
        <v>1</v>
      </c>
      <c r="D4" s="110" t="s">
        <v>34758</v>
      </c>
      <c r="E4" s="110" t="s">
        <v>39102</v>
      </c>
      <c r="F4" s="111">
        <v>45948.661111111112</v>
      </c>
      <c r="G4" s="112">
        <f t="shared" ref="G4" ca="1" si="1">IFERROR(NOW()-F4,"")</f>
        <v>29.626198379628477</v>
      </c>
      <c r="H4" s="111">
        <v>45948.661111111112</v>
      </c>
      <c r="I4" s="110" t="str">
        <f>IFERROR(VLOOKUP(D4,DB!A:F,6,0),"")</f>
        <v>SCECO</v>
      </c>
      <c r="J4" s="110" t="str">
        <f>IFERROR(VLOOKUP(D4,DB!A:G,7,0),"")</f>
        <v>Dead</v>
      </c>
      <c r="K4" s="110" t="s">
        <v>39118</v>
      </c>
      <c r="L4" s="110" t="str">
        <f>IFERROR(VLOOKUP(D4,DB!A:I,9,0),"")</f>
        <v>Latis</v>
      </c>
    </row>
    <row r="5" spans="1:13">
      <c r="A5" s="110" t="s">
        <v>39119</v>
      </c>
      <c r="B5" s="110" t="str">
        <f>IFERROR(VLOOKUP(D5,DB!A:K,11,0),"")</f>
        <v>R5</v>
      </c>
      <c r="C5" s="110">
        <v>1</v>
      </c>
      <c r="D5" s="110" t="s">
        <v>33371</v>
      </c>
      <c r="E5" s="110" t="s">
        <v>39021</v>
      </c>
      <c r="F5" s="139">
        <v>45977.514803240738</v>
      </c>
      <c r="G5" s="112">
        <f t="shared" ref="G5:G20" ca="1" si="2">IFERROR(NOW()-F5,"")</f>
        <v>0.77250625000306172</v>
      </c>
      <c r="H5" s="139">
        <v>45977.468807870369</v>
      </c>
      <c r="I5" s="110" t="str">
        <f>IFERROR(VLOOKUP(D5,DB!A:F,6,0),"")</f>
        <v>SCECO</v>
      </c>
      <c r="J5" s="110" t="str">
        <f>IFERROR(VLOOKUP(D5,DB!A:G,7,0),"")</f>
        <v>Weak</v>
      </c>
      <c r="K5" s="110" t="s">
        <v>39120</v>
      </c>
      <c r="L5" s="110" t="str">
        <f>IFERROR(VLOOKUP(D5,DB!A:I,9,0),"")</f>
        <v>Latis</v>
      </c>
    </row>
    <row r="6" spans="1:13">
      <c r="A6" s="110"/>
      <c r="B6" s="110" t="str">
        <f>IFERROR(VLOOKUP(D6,DB!A:K,11,0),"")</f>
        <v/>
      </c>
      <c r="C6" s="110"/>
      <c r="D6"/>
      <c r="E6" s="110"/>
      <c r="F6" s="110"/>
      <c r="G6" s="112">
        <f t="shared" ca="1" si="2"/>
        <v>45978.287309490741</v>
      </c>
      <c r="H6" s="110"/>
      <c r="I6" s="110" t="str">
        <f>IFERROR(VLOOKUP(D6,DB!A:F,6,0),"")</f>
        <v/>
      </c>
      <c r="J6" s="110" t="str">
        <f>IFERROR(VLOOKUP(D6,DB!A:G,7,0),"")</f>
        <v/>
      </c>
      <c r="K6" s="110"/>
      <c r="L6" s="110" t="str">
        <f>IFERROR(VLOOKUP(D6,DB!A:I,9,0),"")</f>
        <v/>
      </c>
    </row>
    <row r="7" spans="1:13">
      <c r="A7" s="110"/>
      <c r="B7" s="110" t="str">
        <f>IFERROR(VLOOKUP(D7,DB!A:K,11,0),"")</f>
        <v/>
      </c>
      <c r="C7" s="110"/>
      <c r="D7" s="110"/>
      <c r="E7" s="110"/>
      <c r="F7" s="110"/>
      <c r="G7" s="112">
        <f t="shared" ca="1" si="2"/>
        <v>45978.287309490741</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2">
        <f t="shared" ca="1" si="2"/>
        <v>45978.287309490741</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45978.287309490741</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45978.287309490741</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45978.287309490741</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45978.287309490741</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45978.287309490741</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2"/>
        <v>45978.287309490741</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45978.287309490741</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2"/>
        <v>45978.287309490741</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45978.287309490741</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45978.287309490741</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45978.287309490741</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45978.287309490741</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ref="G21:G84" ca="1" si="3">IFERROR(NOW()-F21,"")</f>
        <v>45978.287309490741</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45978.287309490741</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45978.287309490741</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45978.287309490741</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45978.287309490741</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45978.287309490741</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45978.287309490741</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45978.287309490741</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45978.287309490741</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45978.287309490741</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45978.287309490741</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45978.287309490741</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45978.287309490741</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45978.287309490741</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45978.287309490741</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45978.287309490741</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45978.287309490741</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45978.287309490741</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45978.287309490741</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45978.287309490741</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45978.287309490741</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45978.287309490741</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45978.287309490741</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45978.287309490741</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45978.287309490741</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45978.287309490741</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45978.287309490741</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45978.287309490741</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45978.287309490741</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45978.287309490741</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45978.287309490741</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45978.287309490741</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45978.287309490741</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45978.287309490741</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45978.287309490741</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45978.287309490741</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45978.287309490741</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45978.287309490741</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45978.287309490741</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45978.287309490741</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45978.287309490741</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45978.287309490741</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45978.287309490741</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45978.287309490741</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45978.287309490741</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45978.287309490741</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45978.287309490741</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45978.287309490741</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45978.287309490741</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45978.287309490741</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45978.287309490741</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45978.287309490741</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45978.287309490741</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45978.287309490741</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45978.287309490741</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45978.287309490741</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45978.287309490741</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45978.287309490741</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45978.287309490741</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45978.287309490741</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45978.287309490741</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45978.287309490741</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45978.287309490741</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45978.287309490741</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ref="G85:G148" ca="1" si="4">IFERROR(NOW()-F85,"")</f>
        <v>45978.287309490741</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45978.287309490741</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45978.287309490741</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45978.287309490741</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45978.287309490741</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45978.287309490741</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45978.287309490741</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45978.287309490741</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45978.287309490741</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45978.287309490741</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45978.287309490741</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45978.287309490741</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45978.287309490741</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45978.287309490741</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45978.287309490741</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45978.287309490741</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45978.287309490741</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45978.287309490741</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45978.287309490741</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45978.287309490741</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45978.287309490741</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45978.287309490741</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45978.287309490741</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45978.287309490741</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45978.287309490741</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45978.287309490741</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45978.287309490741</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45978.287309490741</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45978.287309490741</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45978.287309490741</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45978.287309490741</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45978.287309490741</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45978.287309490741</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45978.287309490741</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45978.287309490741</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45978.287309490741</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45978.287309490741</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45978.287309490741</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45978.287309490741</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45978.287309490741</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45978.287309490741</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45978.287309490741</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45978.287309490741</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45978.287309490741</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45978.287309490741</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45978.287309490741</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45978.287309490741</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45978.287309490741</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45978.287309490741</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45978.287309490741</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45978.287309490741</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45978.287309490741</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45978.287309490741</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45978.287309490741</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45978.287309490741</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45978.287309490741</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45978.287309490741</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45978.287309490741</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45978.287309490741</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45978.287309490741</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45978.287309490741</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45978.287309490741</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45978.287309490741</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45978.287309490741</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ref="G149:G212" ca="1" si="5">IFERROR(NOW()-F149,"")</f>
        <v>45978.287309490741</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45978.287309490741</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45978.287309490741</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45978.287309490741</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45978.287309490741</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45978.287309490741</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45978.287309490741</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45978.287309490741</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45978.287309490741</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45978.287309490741</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45978.287309490741</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45978.287309490741</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45978.287309490741</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45978.287309490741</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45978.287309490741</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45978.287309490741</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45978.287309490741</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45978.287309490741</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45978.287309490741</v>
      </c>
      <c r="H167" s="110"/>
      <c r="I167" s="110" t="str">
        <f>IFERROR(VLOOKUP(D167,DB!A:F,6,0),"")</f>
        <v/>
      </c>
      <c r="J167" s="110" t="str">
        <f>IFERROR(VLOOKUP(D167,DB!A:G,7,0),"")</f>
        <v/>
      </c>
      <c r="K167" s="110"/>
      <c r="L167" s="110" t="str">
        <f>IFERROR(VLOOKUP(D167,DB!A:I,9,0),"")</f>
        <v/>
      </c>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sheetData>
  <dataValidations count="2">
    <dataValidation allowBlank="1" showInputMessage="1" showErrorMessage="1" sqref="E1" xr:uid="{920C6338-E771-4DAE-8C89-92A9093EA4DE}"/>
    <dataValidation type="list" allowBlank="1" showInputMessage="1" showErrorMessage="1" sqref="E2:E1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4"/>
  <sheetViews>
    <sheetView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39121</v>
      </c>
      <c r="B2" s="122" t="str">
        <f>IFERROR(VLOOKUP(D2,DB!A:K,11,0),"")</f>
        <v>R6</v>
      </c>
      <c r="C2" s="123">
        <v>1</v>
      </c>
      <c r="D2" s="122" t="s">
        <v>37249</v>
      </c>
      <c r="E2" s="110" t="s">
        <v>39021</v>
      </c>
      <c r="F2" s="124">
        <v>45977.825532407405</v>
      </c>
      <c r="G2" s="105">
        <f t="shared" ref="G2:G60" ca="1" si="0">IFERROR(NOW()-F2,"-")</f>
        <v>0.46177708333561895</v>
      </c>
      <c r="H2" s="124">
        <v>45977.819791666669</v>
      </c>
      <c r="I2" s="122" t="str">
        <f>IFERROR(VLOOKUP(D2,DB!A:F,6,0),"")</f>
        <v>Generator-SG</v>
      </c>
      <c r="J2" s="122" t="str">
        <f>IFERROR(VLOOKUP(D2,DB!A:G,7,0),"")</f>
        <v>Vandalized</v>
      </c>
      <c r="K2" s="125" t="s">
        <v>39122</v>
      </c>
      <c r="L2" s="126" t="str">
        <f>IFERROR(VLOOKUP(D2,DB!A:I,9,0),"")</f>
        <v>Latis</v>
      </c>
    </row>
    <row r="3" spans="1:16382" ht="31.5" customHeight="1">
      <c r="A3" s="121" t="s">
        <v>39123</v>
      </c>
      <c r="B3" s="122" t="str">
        <f>IFERROR(VLOOKUP(D3,DB!A:K,11,0),"")</f>
        <v>R6</v>
      </c>
      <c r="C3" s="123">
        <v>1</v>
      </c>
      <c r="D3" s="122" t="s">
        <v>30938</v>
      </c>
      <c r="E3" s="110" t="s">
        <v>39021</v>
      </c>
      <c r="F3" s="124">
        <v>45977.926087962966</v>
      </c>
      <c r="G3" s="105">
        <f t="shared" ca="1" si="0"/>
        <v>0.36122152777534211</v>
      </c>
      <c r="H3" s="124">
        <v>45978.034363425926</v>
      </c>
      <c r="I3" s="122" t="str">
        <f>IFERROR(VLOOKUP(D3,DB!A:F,6,0),"")</f>
        <v>SCECO</v>
      </c>
      <c r="J3" s="122" t="str">
        <f>IFERROR(VLOOKUP(D3,DB!A:G,7,0),"")</f>
        <v>Dead</v>
      </c>
      <c r="K3" s="125" t="s">
        <v>39124</v>
      </c>
      <c r="L3" s="126" t="str">
        <f>IFERROR(VLOOKUP(D3,DB!A:I,9,0),"")</f>
        <v>Latis</v>
      </c>
    </row>
    <row r="4" spans="1:16382" ht="31.5" customHeight="1">
      <c r="A4" s="121"/>
      <c r="B4" s="122" t="str">
        <f>IFERROR(VLOOKUP(D4,DB!A:K,11,0),"")</f>
        <v/>
      </c>
      <c r="C4" s="123"/>
      <c r="D4" s="122"/>
      <c r="E4" s="110"/>
      <c r="F4" s="124"/>
      <c r="G4" s="105">
        <f t="shared" ca="1" si="0"/>
        <v>45978.287309490741</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45978.287309490741</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45978.287309490741</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45978.287309490741</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45978.287309490741</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45978.287309490741</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45978.287309490741</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45978.287309490741</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45978.287309490741</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45978.287309490741</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45978.287309490741</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45978.287309490741</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45978.287309490741</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45978.287309490741</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45978.287309490741</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45978.287309490741</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45978.287309490741</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45978.287309490741</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45978.287309490741</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45978.287309490741</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45978.287309490741</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45978.287309490741</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45978.287309490741</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45978.287309490741</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45978.287309490741</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45978.287309490741</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45978.287309490741</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45978.287309490741</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45978.287309490741</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45978.287309490741</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45978.287309490741</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45978.287309490741</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45978.287309490741</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45978.287309490741</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45978.287309490741</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45978.287309490741</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45978.287309490741</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45978.287309490741</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45978.287309490741</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45978.287309490741</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45978.287309490741</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45978.287309490741</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45978.287309490741</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45978.287309490741</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45978.287309490741</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45978.287309490741</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45978.287309490741</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45978.287309490741</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45978.287309490741</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45978.287309490741</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45978.287309490741</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45978.287309490741</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45978.287309490741</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45978.287309490741</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45978.287309490741</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45978.287309490741</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45978.287309490741</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ref="G61:G94" ca="1" si="1">IFERROR(NOW()-F61,"-")</f>
        <v>45978.287309490741</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1"/>
        <v>45978.287309490741</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45978.287309490741</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45978.287309490741</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45978.287309490741</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45978.287309490741</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45978.287309490741</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45978.287309490741</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45978.287309490741</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45978.287309490741</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45978.287309490741</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45978.287309490741</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45978.287309490741</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45978.287309490741</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45978.287309490741</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45978.287309490741</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45978.287309490741</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45978.287309490741</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45978.287309490741</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45978.287309490741</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45978.287309490741</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45978.287309490741</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45978.287309490741</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45978.287309490741</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45978.287309490741</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45978.287309490741</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45978.287309490741</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45978.287309490741</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45978.287309490741</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45978.287309490741</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45978.287309490741</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45978.287309490741</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45978.287309490741</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45978.287309490741</v>
      </c>
      <c r="H94" s="124"/>
      <c r="I94" s="122" t="str">
        <f>IFERROR(VLOOKUP(D94,DB!A:F,6,0),"")</f>
        <v/>
      </c>
      <c r="J94" s="122" t="str">
        <f>IFERROR(VLOOKUP(D94,DB!A:G,7,0),"")</f>
        <v/>
      </c>
      <c r="K94" s="125"/>
      <c r="L94" s="126" t="str">
        <f>IFERROR(VLOOKUP(D94,DB!A:I,9,0),"")</f>
        <v/>
      </c>
    </row>
  </sheetData>
  <dataValidations count="2">
    <dataValidation allowBlank="1" showInputMessage="1" showErrorMessage="1" sqref="E1" xr:uid="{9E1BC488-8814-4F8A-8DBE-742B3278AB71}"/>
    <dataValidation type="list" allowBlank="1" showInputMessage="1" showErrorMessage="1" sqref="E2:E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2025-11-17T03:53:43Z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